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3380"/>
  </bookViews>
  <sheets>
    <sheet name="Sheet1" sheetId="1" r:id="rId1"/>
  </sheets>
  <definedNames>
    <definedName name="_xlnm._FilterDatabase" localSheetId="0" hidden="1">Sheet1!$A$3:$BH$28</definedName>
  </definedNames>
  <calcPr calcId="144525"/>
</workbook>
</file>

<file path=xl/calcChain.xml><?xml version="1.0" encoding="utf-8"?>
<calcChain xmlns="http://schemas.openxmlformats.org/spreadsheetml/2006/main">
  <c r="BH28" i="1" l="1"/>
  <c r="BH27" i="1"/>
  <c r="K27" i="1"/>
  <c r="BG26" i="1"/>
  <c r="K26" i="1"/>
  <c r="BH26" i="1" s="1"/>
  <c r="BH25" i="1"/>
  <c r="K24" i="1"/>
  <c r="BH24" i="1" s="1"/>
  <c r="BH23" i="1"/>
  <c r="K23" i="1"/>
  <c r="BH22" i="1"/>
  <c r="BH21" i="1"/>
  <c r="BH20" i="1"/>
  <c r="K20" i="1"/>
  <c r="BH19" i="1"/>
  <c r="K18" i="1"/>
  <c r="BH18" i="1" s="1"/>
  <c r="BH17" i="1"/>
  <c r="K17" i="1"/>
  <c r="K16" i="1"/>
  <c r="BH16" i="1" s="1"/>
  <c r="K15" i="1"/>
  <c r="BH15" i="1" s="1"/>
  <c r="BH14" i="1"/>
  <c r="K14" i="1"/>
  <c r="K13" i="1"/>
  <c r="BH13" i="1" s="1"/>
  <c r="K12" i="1"/>
  <c r="BH12" i="1" s="1"/>
  <c r="BH11" i="1"/>
  <c r="K11" i="1"/>
  <c r="BH10" i="1"/>
  <c r="K9" i="1"/>
  <c r="BH9" i="1" s="1"/>
  <c r="K8" i="1"/>
  <c r="BH8" i="1" s="1"/>
  <c r="BH7" i="1"/>
  <c r="BH6" i="1"/>
  <c r="BH5" i="1"/>
  <c r="BH4" i="1"/>
</calcChain>
</file>

<file path=xl/sharedStrings.xml><?xml version="1.0" encoding="utf-8"?>
<sst xmlns="http://schemas.openxmlformats.org/spreadsheetml/2006/main" count="354" uniqueCount="184">
  <si>
    <t>学号</t>
  </si>
  <si>
    <t>姓名</t>
  </si>
  <si>
    <t>专业</t>
  </si>
  <si>
    <t>班级</t>
  </si>
  <si>
    <t>GPA</t>
  </si>
  <si>
    <t>科研成果</t>
  </si>
  <si>
    <t>竞赛获奖</t>
  </si>
  <si>
    <t>发展素质加分</t>
  </si>
  <si>
    <t>入伍时间</t>
  </si>
  <si>
    <t>加分</t>
  </si>
  <si>
    <t>志愿服务时间(小时)</t>
  </si>
  <si>
    <t>获得志愿服务等党团社会工作荣誉</t>
  </si>
  <si>
    <t>类别</t>
  </si>
  <si>
    <t>实习内容</t>
  </si>
  <si>
    <t>实习时间</t>
  </si>
  <si>
    <t>项目名称</t>
  </si>
  <si>
    <t>项目级别</t>
  </si>
  <si>
    <t>成员级别</t>
  </si>
  <si>
    <t>完成类别</t>
  </si>
  <si>
    <t>完成情况</t>
  </si>
  <si>
    <t>论文题目</t>
  </si>
  <si>
    <t>期刊名称</t>
  </si>
  <si>
    <t>期刊号</t>
  </si>
  <si>
    <t>论文级别</t>
  </si>
  <si>
    <t>作者排名</t>
  </si>
  <si>
    <t>专利名称</t>
  </si>
  <si>
    <t>专利级别</t>
  </si>
  <si>
    <t>成员排名</t>
  </si>
  <si>
    <t>项目等级</t>
  </si>
  <si>
    <t>获奖级别</t>
  </si>
  <si>
    <t>成员</t>
  </si>
  <si>
    <t>1930403011</t>
  </si>
  <si>
    <t>於志炜</t>
  </si>
  <si>
    <t>生物制药</t>
  </si>
  <si>
    <t>医19生药</t>
  </si>
  <si>
    <t>平均每学年≥36h</t>
  </si>
  <si>
    <t>第三名</t>
  </si>
  <si>
    <t>1930403018</t>
  </si>
  <si>
    <t>张子康</t>
  </si>
  <si>
    <t>医学部学生课外科研项目</t>
  </si>
  <si>
    <t>主持人</t>
  </si>
  <si>
    <t>结题</t>
  </si>
  <si>
    <t>合格</t>
  </si>
  <si>
    <t>1930403019</t>
  </si>
  <si>
    <t>杨邵棠</t>
  </si>
  <si>
    <t>平均每学年≥54h</t>
  </si>
  <si>
    <t>1930403031</t>
  </si>
  <si>
    <t>李金津</t>
  </si>
  <si>
    <t>校级、市级</t>
  </si>
  <si>
    <t>靶向突触核蛋白的降解治疗帕金森病的实验研究</t>
  </si>
  <si>
    <t>校级</t>
  </si>
  <si>
    <t>中期检查</t>
  </si>
  <si>
    <t>第一名</t>
  </si>
  <si>
    <t>1930403037</t>
  </si>
  <si>
    <t>吴梦瑶</t>
  </si>
  <si>
    <t>全国大学生英语竞赛</t>
  </si>
  <si>
    <t>国家级</t>
  </si>
  <si>
    <t>正式成员</t>
  </si>
  <si>
    <t>第二名</t>
  </si>
  <si>
    <t>1930413008</t>
  </si>
  <si>
    <t>罗越</t>
  </si>
  <si>
    <t>药学</t>
  </si>
  <si>
    <t>医19整合药学</t>
  </si>
  <si>
    <t>小脑内一群神经祖细胞抵抗化疗辐射及再生的机制研究</t>
  </si>
  <si>
    <t>1930413011</t>
  </si>
  <si>
    <t>王加唯</t>
  </si>
  <si>
    <t>基于MALDI-TOF-MS的大豆膳食纤维结构与功效研究</t>
  </si>
  <si>
    <t>一种用于吸水率测定的离心管</t>
  </si>
  <si>
    <t>实用专利</t>
  </si>
  <si>
    <t>排名4-5位</t>
  </si>
  <si>
    <t>1930413012</t>
  </si>
  <si>
    <t>陈雨萱</t>
  </si>
  <si>
    <t>《基于MALDI-TOF-MS的大豆膳食纤维结构与功效研究》</t>
  </si>
  <si>
    <t>《一种用于吸水率测定的离心管》</t>
  </si>
  <si>
    <t>排名2-3位</t>
  </si>
  <si>
    <t>1930413024</t>
  </si>
  <si>
    <t>杨雪瑜</t>
  </si>
  <si>
    <t>医19药学</t>
  </si>
  <si>
    <t>1930413042</t>
  </si>
  <si>
    <t>黄棋</t>
  </si>
  <si>
    <t>医19药学全英文班</t>
  </si>
  <si>
    <t>1、校级、市级
2、学部级
3、校级、市级 
4、校级、市级
5、校级、市级
6、学部级</t>
  </si>
  <si>
    <t>《In vivo uranium decorporation by a tailor-made hexadentate ligand》</t>
  </si>
  <si>
    <t>《Journal of the American Chemical Society》</t>
  </si>
  <si>
    <t>期刊号：0002-7863
DOI:10.1021/jacs.2c00688</t>
  </si>
  <si>
    <t>SCI论文</t>
  </si>
  <si>
    <t>1、《e药救在身边》
2、《姑苏杏林立，医梦守桑榆-基于苏州三个社区对中老年人常见突发疾病及急救知识调研》
3、《疫情期间社会动员主体对青年群体动员效果调查》</t>
  </si>
  <si>
    <t>1、校级
2、校级
3、校级</t>
  </si>
  <si>
    <t>1、二等奖
2、三等奖
3、二等奖</t>
  </si>
  <si>
    <t>1、排名第一
2、排名第一
3、其它成员</t>
  </si>
  <si>
    <t>第 66 期党的基本知识培训班党史知识竞赛</t>
  </si>
  <si>
    <t>校级(含学部)</t>
  </si>
  <si>
    <t>二等奖</t>
  </si>
  <si>
    <t>1、2021“投身乡村振兴 助力健康中国” 全国大学生暑期社会实践专项活动表现突出团队（团队负责人）
2、全国大学生英语词汇竞赛二等奖</t>
  </si>
  <si>
    <t>1、国家级
2、国家级</t>
  </si>
  <si>
    <t>1、第一名
2、第二名</t>
  </si>
  <si>
    <t>1、正式成员
2、正式成员</t>
  </si>
  <si>
    <t>1930413045</t>
  </si>
  <si>
    <t>刘晓彤</t>
  </si>
  <si>
    <t>1、校级、市级
2、校级、市级
3、校级、市级 
4、校级、市级
5、校级、市级</t>
  </si>
  <si>
    <t>“破笼计划”助力老年人摆脱保健品诈骗牢笼</t>
  </si>
  <si>
    <t>一等奖</t>
  </si>
  <si>
    <t>排名第一</t>
  </si>
  <si>
    <t>66期党的基本知识培训班党史知识竞赛</t>
  </si>
  <si>
    <t>1930413047</t>
  </si>
  <si>
    <t>黄馨颍</t>
  </si>
  <si>
    <t>1、校级、市级
2、学部级
3、国家级</t>
  </si>
  <si>
    <t>1、e药救在身边
2、《姑苏杏林立，医梦守桑榆-基于苏州三个社区对中老年人常见突发疾病及急救知识调研》</t>
  </si>
  <si>
    <t>1、校级
2、校级</t>
  </si>
  <si>
    <t>1、二等奖
2、三等奖</t>
  </si>
  <si>
    <t>1、其它成员
2、其它成员</t>
  </si>
  <si>
    <t>苏州大学新生舞蹈大赛</t>
  </si>
  <si>
    <t>校级(仅限体育、舞蹈、音乐等大型校级赛事)</t>
  </si>
  <si>
    <t>1930413050</t>
  </si>
  <si>
    <t>陈益杨</t>
  </si>
  <si>
    <t>1930413055</t>
  </si>
  <si>
    <t>李欣茹</t>
  </si>
  <si>
    <t>1930413061</t>
  </si>
  <si>
    <t>邵梦成</t>
  </si>
  <si>
    <t>光响应性一氧化碳前药用于肿瘤协同治疗的研究</t>
  </si>
  <si>
    <t>大蒜素类似物的合成及其活性研究</t>
  </si>
  <si>
    <t>应急科普华夏行“大学生急救技能专题竞赛三等奖；第六届全国大学生预防艾滋病知识竞赛优秀奖</t>
  </si>
  <si>
    <t>省级</t>
  </si>
  <si>
    <t>三等奖</t>
  </si>
  <si>
    <t>国家级一级学会主办的“全国大学生乡村振兴知识科普暨青年乡村振兴短视频大赛”；国家级一级学会主办”全国大学生数据分析科普知识竞赛“一等奖以及数据分析专业技能证书；"大学生财经素养大赛”；大学生网络与信息安全专题竞赛一等奖；”2022年全国大学生创新能力大赛“一等奖；</t>
  </si>
  <si>
    <t xml:space="preserve"> </t>
  </si>
  <si>
    <t>黄睿洁</t>
  </si>
  <si>
    <t>《用于肿瘤光治疗的白蛋白纳米粒研究》</t>
  </si>
  <si>
    <t>1930413065</t>
  </si>
  <si>
    <t>吴颖</t>
  </si>
  <si>
    <t>大蒜素类似物合成及其活性研究</t>
  </si>
  <si>
    <t>中国国土经济学会组织的“2022年全国大学生乡村振兴知识科普暨青年乡村振兴短视频大赛”知识竞赛通道-一等奖；.由中国现场统计研究会主办的“全国大学生数据分析科普知识竞赛”-一等奖；2022年全国大学生英语翻译能力竞赛英译汉组-省级三等奖；2022年第三届全国高等院校英语能力大赛江苏赛区-非英语专业组省赛三等奖；2022年创研杯全国大学生英语词汇能力挑战赛全国决赛-C类二等奖；2022年普译奖全国大学生翻译比赛英译汉组-初赛三等奖。</t>
  </si>
  <si>
    <t>1930413073</t>
  </si>
  <si>
    <t>袁建嵘</t>
  </si>
  <si>
    <t>学部级</t>
  </si>
  <si>
    <t>针对RAS驱动的肿瘤抑制剂的设计、合成及构效关系研究</t>
  </si>
  <si>
    <t>优秀</t>
  </si>
  <si>
    <t>1930413077</t>
  </si>
  <si>
    <t>单圆圆</t>
  </si>
  <si>
    <t>泛素连接酶底物受体DCAF15 与RBM39的分子胶水（药学院本科生创新训练项目）</t>
  </si>
  <si>
    <t>Development of 6‑Methanesulfonyl-8-nitrobenzothiazinone Based Antitubercular Agents</t>
  </si>
  <si>
    <t>ACS</t>
  </si>
  <si>
    <t>1930414004</t>
  </si>
  <si>
    <t>王楠</t>
  </si>
  <si>
    <t>中药学</t>
  </si>
  <si>
    <t>医19中药</t>
  </si>
  <si>
    <t>冷泉港亚洲DNA活动中心</t>
  </si>
  <si>
    <t>生物技术创新与实践</t>
  </si>
  <si>
    <t>1个月以内</t>
  </si>
  <si>
    <t>《黄酮碳苷类中药成分的肠道菌群相互作用及其代谢机制分析》</t>
  </si>
  <si>
    <t>江苏省第六届大学生艺术展演活动小合奏展演甲组特等奖</t>
  </si>
  <si>
    <t>1930414005</t>
  </si>
  <si>
    <t>周申悦</t>
  </si>
  <si>
    <t>第五届全国大学生预防艾滋病知识竞赛优秀奖。2019-2020“同心同行，为爱防艾”校园定向赛第三名</t>
  </si>
  <si>
    <t>2020批改网杯全国大学生英语写作大赛优秀奖</t>
  </si>
  <si>
    <t>1930414006</t>
  </si>
  <si>
    <t>赵梦柯</t>
  </si>
  <si>
    <t>苏州大学医学部药用植物标本大赛</t>
  </si>
  <si>
    <t>1930414007</t>
  </si>
  <si>
    <t>徐姝琳</t>
  </si>
  <si>
    <t>e药救在身边</t>
  </si>
  <si>
    <t>其它成员</t>
  </si>
  <si>
    <t>1、2020紫金文化艺术节大学生戏剧展演
2、苏州大学新生舞蹈大赛
3、“永远跟党走”——庆祝中国共产党成立100周年师生大合唱比赛</t>
  </si>
  <si>
    <t>1、省级
2、校级
3、校级</t>
  </si>
  <si>
    <t>1、第一名
2、第二名
3、第二名</t>
  </si>
  <si>
    <t>1、正式成员
2、正式成员
3、正式成员</t>
  </si>
  <si>
    <t>1930414025</t>
  </si>
  <si>
    <t>于慧敏</t>
  </si>
  <si>
    <t>苏州大学药学院第七届药学知识与技能竞赛</t>
  </si>
  <si>
    <t>1930414034</t>
  </si>
  <si>
    <t>王权胜</t>
  </si>
  <si>
    <t>ZBTB49基因介导TP53信号通路影响口腔鳞状细胞癌进展的机制研究</t>
  </si>
  <si>
    <t>“挑战杯”、“互联网+”、“创青春”
三大赛</t>
    <phoneticPr fontId="7" type="noConversion"/>
  </si>
  <si>
    <t>专利</t>
    <phoneticPr fontId="7" type="noConversion"/>
  </si>
  <si>
    <t>学术论文</t>
    <phoneticPr fontId="7" type="noConversion"/>
  </si>
  <si>
    <t>莙政基金项目</t>
    <phoneticPr fontId="7" type="noConversion"/>
  </si>
  <si>
    <t>大学生
创新创业实践计划</t>
    <phoneticPr fontId="7" type="noConversion"/>
  </si>
  <si>
    <t>到国际组织实习</t>
    <phoneticPr fontId="7" type="noConversion"/>
  </si>
  <si>
    <t>参加志愿服务</t>
    <phoneticPr fontId="7" type="noConversion"/>
  </si>
  <si>
    <t>参军入伍
服兵役</t>
    <phoneticPr fontId="7" type="noConversion"/>
  </si>
  <si>
    <t>学校大学生课外学术科研基金项目、医学部学生
课外科研项目</t>
    <phoneticPr fontId="7" type="noConversion"/>
  </si>
  <si>
    <t>专业技能竞赛</t>
    <phoneticPr fontId="7" type="noConversion"/>
  </si>
  <si>
    <t>专业知识竞赛</t>
    <phoneticPr fontId="7" type="noConversion"/>
  </si>
  <si>
    <r>
      <t>非专业类竞赛</t>
    </r>
    <r>
      <rPr>
        <b/>
        <sz val="11"/>
        <color rgb="FFFF0000"/>
        <rFont val="等线"/>
        <charset val="134"/>
        <scheme val="minor"/>
      </rPr>
      <t/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</si>
</sst>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tabSelected="1" workbookViewId="0">
      <pane xSplit="2" ySplit="3" topLeftCell="C4" activePane="bottomRight" state="frozenSplit"/>
      <selection pane="topRight"/>
      <selection pane="bottomLeft"/>
      <selection pane="bottomRight" sqref="A1:A3"/>
    </sheetView>
  </sheetViews>
  <sheetFormatPr defaultColWidth="9" defaultRowHeight="20.100000000000001" customHeight="1" x14ac:dyDescent="0.2"/>
  <cols>
    <col min="1" max="1" width="10.25" style="6" customWidth="1"/>
    <col min="2" max="2" width="6.375" style="6" customWidth="1"/>
    <col min="3" max="3" width="18.625" style="6" customWidth="1"/>
    <col min="4" max="4" width="15.125" style="6" customWidth="1"/>
    <col min="5" max="5" width="5" style="6" customWidth="1"/>
    <col min="6" max="6" width="14.625" style="6" customWidth="1"/>
    <col min="7" max="7" width="4.625" style="6" customWidth="1"/>
    <col min="8" max="8" width="11.25" style="6" customWidth="1"/>
    <col min="9" max="9" width="4.625" style="6" customWidth="1"/>
    <col min="10" max="10" width="14.75" style="6" customWidth="1"/>
    <col min="11" max="11" width="4.625" style="6" customWidth="1"/>
    <col min="12" max="13" width="11.375" style="6" customWidth="1"/>
    <col min="14" max="14" width="6.625" style="6" customWidth="1"/>
    <col min="15" max="15" width="4.625" style="6" customWidth="1"/>
    <col min="16" max="16" width="25.625" style="6" customWidth="1"/>
    <col min="17" max="20" width="8.625" style="6" customWidth="1"/>
    <col min="21" max="21" width="4.625" style="6" customWidth="1"/>
    <col min="22" max="22" width="20.625" style="6" customWidth="1"/>
    <col min="23" max="24" width="5.625" style="6" customWidth="1"/>
    <col min="25" max="25" width="4.625" style="6" customWidth="1"/>
    <col min="26" max="26" width="35.625" style="6" customWidth="1"/>
    <col min="27" max="29" width="10.625" style="6" customWidth="1"/>
    <col min="30" max="30" width="4.625" style="6" customWidth="1"/>
    <col min="31" max="31" width="50.625" style="6" customWidth="1"/>
    <col min="32" max="33" width="20.625" style="6" customWidth="1"/>
    <col min="34" max="35" width="12.75" style="6" customWidth="1"/>
    <col min="36" max="36" width="4.625" style="6" customWidth="1"/>
    <col min="37" max="37" width="20.625" style="6" customWidth="1"/>
    <col min="38" max="39" width="5.625" style="6" customWidth="1"/>
    <col min="40" max="40" width="4.625" style="6" customWidth="1"/>
    <col min="41" max="41" width="40.625" style="6" customWidth="1"/>
    <col min="42" max="43" width="10.75" style="6" customWidth="1"/>
    <col min="44" max="44" width="12.75" style="6" customWidth="1"/>
    <col min="45" max="45" width="4.625" style="6" customWidth="1"/>
    <col min="46" max="46" width="35.625" style="6" customWidth="1"/>
    <col min="47" max="49" width="10.625" style="6" customWidth="1"/>
    <col min="50" max="50" width="4.625" style="6" customWidth="1"/>
    <col min="51" max="51" width="50.625" style="6" customWidth="1"/>
    <col min="52" max="53" width="10.75" style="6" customWidth="1"/>
    <col min="54" max="54" width="4.625" style="6" customWidth="1"/>
    <col min="55" max="55" width="55.625" style="6" customWidth="1"/>
    <col min="56" max="57" width="10.625" style="6" customWidth="1"/>
    <col min="58" max="58" width="12.625" style="6" customWidth="1"/>
    <col min="59" max="59" width="4.625" style="6" customWidth="1"/>
    <col min="60" max="60" width="6.75" style="6" customWidth="1"/>
    <col min="61" max="16384" width="9" style="6"/>
  </cols>
  <sheetData>
    <row r="1" spans="1:60" s="1" customFormat="1" ht="32.1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179</v>
      </c>
      <c r="G1" s="11"/>
      <c r="H1" s="12" t="s">
        <v>178</v>
      </c>
      <c r="I1" s="13"/>
      <c r="J1" s="13"/>
      <c r="K1" s="14"/>
      <c r="L1" s="12" t="s">
        <v>177</v>
      </c>
      <c r="M1" s="13"/>
      <c r="N1" s="13"/>
      <c r="O1" s="13"/>
      <c r="P1" s="12" t="s">
        <v>5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4"/>
      <c r="AO1" s="12" t="s">
        <v>6</v>
      </c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4"/>
      <c r="BH1" s="15" t="s">
        <v>7</v>
      </c>
    </row>
    <row r="2" spans="1:60" s="2" customFormat="1" ht="32.1" customHeight="1" x14ac:dyDescent="0.2">
      <c r="A2" s="9"/>
      <c r="B2" s="9"/>
      <c r="C2" s="9"/>
      <c r="D2" s="9"/>
      <c r="E2" s="9"/>
      <c r="F2" s="9" t="s">
        <v>8</v>
      </c>
      <c r="G2" s="16" t="s">
        <v>9</v>
      </c>
      <c r="H2" s="17" t="s">
        <v>10</v>
      </c>
      <c r="I2" s="16" t="s">
        <v>9</v>
      </c>
      <c r="J2" s="9" t="s">
        <v>11</v>
      </c>
      <c r="K2" s="16" t="s">
        <v>9</v>
      </c>
      <c r="L2" s="16" t="s">
        <v>12</v>
      </c>
      <c r="M2" s="16" t="s">
        <v>13</v>
      </c>
      <c r="N2" s="16" t="s">
        <v>14</v>
      </c>
      <c r="O2" s="16" t="s">
        <v>9</v>
      </c>
      <c r="P2" s="18" t="s">
        <v>176</v>
      </c>
      <c r="Q2" s="19"/>
      <c r="R2" s="19"/>
      <c r="S2" s="19"/>
      <c r="T2" s="19"/>
      <c r="U2" s="20"/>
      <c r="V2" s="18" t="s">
        <v>175</v>
      </c>
      <c r="W2" s="19"/>
      <c r="X2" s="19"/>
      <c r="Y2" s="20"/>
      <c r="Z2" s="21" t="s">
        <v>180</v>
      </c>
      <c r="AA2" s="19"/>
      <c r="AB2" s="19"/>
      <c r="AC2" s="19"/>
      <c r="AD2" s="20"/>
      <c r="AE2" s="18" t="s">
        <v>174</v>
      </c>
      <c r="AF2" s="19"/>
      <c r="AG2" s="19"/>
      <c r="AH2" s="19"/>
      <c r="AI2" s="19"/>
      <c r="AJ2" s="20"/>
      <c r="AK2" s="18" t="s">
        <v>173</v>
      </c>
      <c r="AL2" s="19"/>
      <c r="AM2" s="19"/>
      <c r="AN2" s="20"/>
      <c r="AO2" s="9" t="s">
        <v>172</v>
      </c>
      <c r="AP2" s="9"/>
      <c r="AQ2" s="9"/>
      <c r="AR2" s="9"/>
      <c r="AS2" s="9"/>
      <c r="AT2" s="17" t="s">
        <v>181</v>
      </c>
      <c r="AU2" s="9"/>
      <c r="AV2" s="9"/>
      <c r="AW2" s="9"/>
      <c r="AX2" s="9"/>
      <c r="AY2" s="17" t="s">
        <v>182</v>
      </c>
      <c r="AZ2" s="9"/>
      <c r="BA2" s="9"/>
      <c r="BB2" s="9"/>
      <c r="BC2" s="18" t="s">
        <v>183</v>
      </c>
      <c r="BD2" s="19"/>
      <c r="BE2" s="19"/>
      <c r="BF2" s="19"/>
      <c r="BG2" s="20"/>
      <c r="BH2" s="15"/>
    </row>
    <row r="3" spans="1:60" s="2" customFormat="1" ht="32.1" customHeight="1" x14ac:dyDescent="0.2">
      <c r="A3" s="9"/>
      <c r="B3" s="9"/>
      <c r="C3" s="9"/>
      <c r="D3" s="9"/>
      <c r="E3" s="9"/>
      <c r="F3" s="9"/>
      <c r="G3" s="22"/>
      <c r="H3" s="9"/>
      <c r="I3" s="22"/>
      <c r="J3" s="9"/>
      <c r="K3" s="22"/>
      <c r="L3" s="22"/>
      <c r="M3" s="22"/>
      <c r="N3" s="22"/>
      <c r="O3" s="22"/>
      <c r="P3" s="23" t="s">
        <v>15</v>
      </c>
      <c r="Q3" s="24" t="s">
        <v>16</v>
      </c>
      <c r="R3" s="23" t="s">
        <v>17</v>
      </c>
      <c r="S3" s="24" t="s">
        <v>18</v>
      </c>
      <c r="T3" s="23" t="s">
        <v>19</v>
      </c>
      <c r="U3" s="23" t="s">
        <v>9</v>
      </c>
      <c r="V3" s="23" t="s">
        <v>15</v>
      </c>
      <c r="W3" s="24" t="s">
        <v>18</v>
      </c>
      <c r="X3" s="23" t="s">
        <v>19</v>
      </c>
      <c r="Y3" s="23" t="s">
        <v>9</v>
      </c>
      <c r="Z3" s="23" t="s">
        <v>15</v>
      </c>
      <c r="AA3" s="23" t="s">
        <v>17</v>
      </c>
      <c r="AB3" s="24" t="s">
        <v>18</v>
      </c>
      <c r="AC3" s="23" t="s">
        <v>19</v>
      </c>
      <c r="AD3" s="23" t="s">
        <v>9</v>
      </c>
      <c r="AE3" s="23" t="s">
        <v>20</v>
      </c>
      <c r="AF3" s="23" t="s">
        <v>21</v>
      </c>
      <c r="AG3" s="23" t="s">
        <v>22</v>
      </c>
      <c r="AH3" s="23" t="s">
        <v>23</v>
      </c>
      <c r="AI3" s="23" t="s">
        <v>24</v>
      </c>
      <c r="AJ3" s="23" t="s">
        <v>9</v>
      </c>
      <c r="AK3" s="23" t="s">
        <v>25</v>
      </c>
      <c r="AL3" s="23" t="s">
        <v>26</v>
      </c>
      <c r="AM3" s="24" t="s">
        <v>27</v>
      </c>
      <c r="AN3" s="24" t="s">
        <v>9</v>
      </c>
      <c r="AO3" s="23" t="s">
        <v>15</v>
      </c>
      <c r="AP3" s="23" t="s">
        <v>28</v>
      </c>
      <c r="AQ3" s="23" t="s">
        <v>29</v>
      </c>
      <c r="AR3" s="24" t="s">
        <v>27</v>
      </c>
      <c r="AS3" s="23" t="s">
        <v>9</v>
      </c>
      <c r="AT3" s="23" t="s">
        <v>15</v>
      </c>
      <c r="AU3" s="23" t="s">
        <v>28</v>
      </c>
      <c r="AV3" s="23" t="s">
        <v>29</v>
      </c>
      <c r="AW3" s="23" t="s">
        <v>30</v>
      </c>
      <c r="AX3" s="23" t="s">
        <v>9</v>
      </c>
      <c r="AY3" s="23" t="s">
        <v>15</v>
      </c>
      <c r="AZ3" s="23" t="s">
        <v>28</v>
      </c>
      <c r="BA3" s="23" t="s">
        <v>29</v>
      </c>
      <c r="BB3" s="23" t="s">
        <v>9</v>
      </c>
      <c r="BC3" s="23" t="s">
        <v>15</v>
      </c>
      <c r="BD3" s="23" t="s">
        <v>28</v>
      </c>
      <c r="BE3" s="23" t="s">
        <v>29</v>
      </c>
      <c r="BF3" s="23" t="s">
        <v>30</v>
      </c>
      <c r="BG3" s="23" t="s">
        <v>9</v>
      </c>
      <c r="BH3" s="15"/>
    </row>
    <row r="4" spans="1:60" s="3" customFormat="1" ht="25.5" x14ac:dyDescent="0.2">
      <c r="A4" s="25" t="s">
        <v>31</v>
      </c>
      <c r="B4" s="7" t="s">
        <v>32</v>
      </c>
      <c r="C4" s="7" t="s">
        <v>33</v>
      </c>
      <c r="D4" s="7" t="s">
        <v>34</v>
      </c>
      <c r="E4" s="7">
        <v>3.8</v>
      </c>
      <c r="F4" s="7"/>
      <c r="G4" s="7"/>
      <c r="H4" s="7" t="s">
        <v>35</v>
      </c>
      <c r="I4" s="7">
        <v>3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>
        <f t="shared" ref="BH4:BH21" si="0">IF(G4+IF(SUM(I4,K4)&gt;10,10,SUM(I4,K4))+IF(O4&gt;10,10,O4)+IF(IF(SUM(U4,Y4,AD4)&gt;15,15,SUM(U4,Y4,AD4))+IF(AJ4&gt;10,10,AJ4)+IF(AN4&gt;5,5,AN4)&gt;30,30,IF(SUM(U4,Y4,AD4)&gt;15,15,SUM(U4,Y4,AD4))+IF(AJ4&gt;10,10,AJ4)+IF(AN4&gt;5,5,AN4))+IF(SUM(AS4,AX4,BB4,BG4)&gt;30,30,SUM(AS4,AX4,BB4,BG4))&gt;0,G4+IF(SUM(I4,K4)&gt;10,10,SUM(I4,K4))+IF(O4&gt;10,10,O4)+IF(IF(SUM(U4,Y4,AD4)&gt;15,15,SUM(U4,Y4,AD4))+IF(AJ4&gt;10,10,AJ4)+IF(AN4&gt;5,5,AN4)&gt;30,30,IF(SUM(U4,Y4,AD4)&gt;15,15,SUM(U4,Y4,AD4))+IF(AJ4&gt;10,10,AJ4)+IF(AN4&gt;5,5,AN4))+IF(SUM(AS4,AX4,BB4,BG4)&gt;30,30,SUM(AS4,AX4,BB4,BG4)),"")</f>
        <v>3</v>
      </c>
    </row>
    <row r="5" spans="1:60" s="3" customFormat="1" ht="21" customHeight="1" x14ac:dyDescent="0.2">
      <c r="A5" s="25" t="s">
        <v>37</v>
      </c>
      <c r="B5" s="7" t="s">
        <v>38</v>
      </c>
      <c r="C5" s="7" t="s">
        <v>33</v>
      </c>
      <c r="D5" s="7" t="s">
        <v>34</v>
      </c>
      <c r="E5" s="7">
        <v>3.8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 t="s">
        <v>39</v>
      </c>
      <c r="AA5" s="7" t="s">
        <v>40</v>
      </c>
      <c r="AB5" s="7" t="s">
        <v>41</v>
      </c>
      <c r="AC5" s="7" t="s">
        <v>42</v>
      </c>
      <c r="AD5" s="7">
        <v>1</v>
      </c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>
        <f t="shared" si="0"/>
        <v>1</v>
      </c>
    </row>
    <row r="6" spans="1:60" s="3" customFormat="1" ht="25.5" x14ac:dyDescent="0.2">
      <c r="A6" s="25" t="s">
        <v>43</v>
      </c>
      <c r="B6" s="7" t="s">
        <v>44</v>
      </c>
      <c r="C6" s="7" t="s">
        <v>33</v>
      </c>
      <c r="D6" s="7" t="s">
        <v>34</v>
      </c>
      <c r="E6" s="7">
        <v>3.7</v>
      </c>
      <c r="F6" s="7"/>
      <c r="G6" s="7"/>
      <c r="H6" s="7" t="s">
        <v>45</v>
      </c>
      <c r="I6" s="7">
        <v>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>
        <f t="shared" si="0"/>
        <v>4</v>
      </c>
    </row>
    <row r="7" spans="1:60" s="3" customFormat="1" ht="25.5" x14ac:dyDescent="0.2">
      <c r="A7" s="25" t="s">
        <v>46</v>
      </c>
      <c r="B7" s="7" t="s">
        <v>47</v>
      </c>
      <c r="C7" s="7" t="s">
        <v>33</v>
      </c>
      <c r="D7" s="7" t="s">
        <v>34</v>
      </c>
      <c r="E7" s="7">
        <v>3.8</v>
      </c>
      <c r="F7" s="7"/>
      <c r="G7" s="7"/>
      <c r="H7" s="7" t="s">
        <v>45</v>
      </c>
      <c r="I7" s="7">
        <v>4</v>
      </c>
      <c r="J7" s="7" t="s">
        <v>48</v>
      </c>
      <c r="K7" s="7">
        <v>10</v>
      </c>
      <c r="L7" s="7"/>
      <c r="M7" s="7"/>
      <c r="N7" s="7"/>
      <c r="O7" s="7"/>
      <c r="P7" s="7" t="s">
        <v>49</v>
      </c>
      <c r="Q7" s="7" t="s">
        <v>50</v>
      </c>
      <c r="R7" s="7" t="s">
        <v>40</v>
      </c>
      <c r="S7" s="7" t="s">
        <v>51</v>
      </c>
      <c r="T7" s="7" t="s">
        <v>42</v>
      </c>
      <c r="U7" s="7">
        <v>1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>
        <f t="shared" si="0"/>
        <v>11</v>
      </c>
    </row>
    <row r="8" spans="1:60" s="3" customFormat="1" ht="25.5" x14ac:dyDescent="0.2">
      <c r="A8" s="25" t="s">
        <v>53</v>
      </c>
      <c r="B8" s="7" t="s">
        <v>54</v>
      </c>
      <c r="C8" s="7" t="s">
        <v>33</v>
      </c>
      <c r="D8" s="7" t="s">
        <v>34</v>
      </c>
      <c r="E8" s="7">
        <v>3.8</v>
      </c>
      <c r="F8" s="7"/>
      <c r="G8" s="7"/>
      <c r="H8" s="7" t="s">
        <v>45</v>
      </c>
      <c r="I8" s="7">
        <v>4</v>
      </c>
      <c r="J8" s="7" t="s">
        <v>48</v>
      </c>
      <c r="K8" s="7">
        <f>5+5</f>
        <v>10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 t="s">
        <v>55</v>
      </c>
      <c r="BD8" s="7" t="s">
        <v>56</v>
      </c>
      <c r="BE8" s="7" t="s">
        <v>36</v>
      </c>
      <c r="BF8" s="7" t="s">
        <v>57</v>
      </c>
      <c r="BG8" s="7">
        <v>4</v>
      </c>
      <c r="BH8" s="7">
        <f t="shared" si="0"/>
        <v>14</v>
      </c>
    </row>
    <row r="9" spans="1:60" s="4" customFormat="1" ht="25.5" x14ac:dyDescent="0.2">
      <c r="A9" s="26" t="s">
        <v>59</v>
      </c>
      <c r="B9" s="8" t="s">
        <v>60</v>
      </c>
      <c r="C9" s="8" t="s">
        <v>61</v>
      </c>
      <c r="D9" s="8" t="s">
        <v>62</v>
      </c>
      <c r="E9" s="8">
        <v>3.8</v>
      </c>
      <c r="F9" s="8"/>
      <c r="G9" s="8"/>
      <c r="H9" s="8" t="s">
        <v>45</v>
      </c>
      <c r="I9" s="8">
        <v>4</v>
      </c>
      <c r="J9" s="8" t="s">
        <v>48</v>
      </c>
      <c r="K9" s="8">
        <f>5</f>
        <v>5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 t="s">
        <v>63</v>
      </c>
      <c r="AA9" s="8" t="s">
        <v>30</v>
      </c>
      <c r="AB9" s="8" t="s">
        <v>41</v>
      </c>
      <c r="AC9" s="8" t="s">
        <v>42</v>
      </c>
      <c r="AD9" s="8">
        <v>0.5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>
        <f t="shared" si="0"/>
        <v>9.5</v>
      </c>
    </row>
    <row r="10" spans="1:60" s="4" customFormat="1" ht="25.5" x14ac:dyDescent="0.2">
      <c r="A10" s="26" t="s">
        <v>64</v>
      </c>
      <c r="B10" s="8" t="s">
        <v>65</v>
      </c>
      <c r="C10" s="8" t="s">
        <v>61</v>
      </c>
      <c r="D10" s="8" t="s">
        <v>62</v>
      </c>
      <c r="E10" s="8">
        <v>3.8</v>
      </c>
      <c r="F10" s="8"/>
      <c r="G10" s="8"/>
      <c r="H10" s="8" t="s">
        <v>35</v>
      </c>
      <c r="I10" s="8">
        <v>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 t="s">
        <v>66</v>
      </c>
      <c r="AA10" s="8" t="s">
        <v>30</v>
      </c>
      <c r="AB10" s="8" t="s">
        <v>41</v>
      </c>
      <c r="AC10" s="8" t="s">
        <v>42</v>
      </c>
      <c r="AD10" s="8">
        <v>0.5</v>
      </c>
      <c r="AE10" s="8"/>
      <c r="AF10" s="8"/>
      <c r="AG10" s="8"/>
      <c r="AH10" s="8"/>
      <c r="AI10" s="8"/>
      <c r="AJ10" s="8"/>
      <c r="AK10" s="8" t="s">
        <v>67</v>
      </c>
      <c r="AL10" s="8" t="s">
        <v>68</v>
      </c>
      <c r="AM10" s="8" t="s">
        <v>69</v>
      </c>
      <c r="AN10" s="8">
        <v>0.5</v>
      </c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>
        <f t="shared" si="0"/>
        <v>4</v>
      </c>
    </row>
    <row r="11" spans="1:60" s="4" customFormat="1" ht="25.5" x14ac:dyDescent="0.2">
      <c r="A11" s="26" t="s">
        <v>70</v>
      </c>
      <c r="B11" s="8" t="s">
        <v>71</v>
      </c>
      <c r="C11" s="8" t="s">
        <v>61</v>
      </c>
      <c r="D11" s="8" t="s">
        <v>62</v>
      </c>
      <c r="E11" s="8">
        <v>3.7</v>
      </c>
      <c r="F11" s="8"/>
      <c r="G11" s="8"/>
      <c r="H11" s="8" t="s">
        <v>35</v>
      </c>
      <c r="I11" s="8">
        <v>3</v>
      </c>
      <c r="J11" s="8" t="s">
        <v>48</v>
      </c>
      <c r="K11" s="8">
        <f>5</f>
        <v>5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72</v>
      </c>
      <c r="AA11" s="8" t="s">
        <v>40</v>
      </c>
      <c r="AB11" s="8" t="s">
        <v>41</v>
      </c>
      <c r="AC11" s="8" t="s">
        <v>42</v>
      </c>
      <c r="AD11" s="8">
        <v>1</v>
      </c>
      <c r="AE11" s="8"/>
      <c r="AF11" s="8"/>
      <c r="AG11" s="8"/>
      <c r="AH11" s="8"/>
      <c r="AI11" s="8"/>
      <c r="AJ11" s="8"/>
      <c r="AK11" s="8" t="s">
        <v>73</v>
      </c>
      <c r="AL11" s="8" t="s">
        <v>68</v>
      </c>
      <c r="AM11" s="8" t="s">
        <v>74</v>
      </c>
      <c r="AN11" s="8">
        <v>1.5</v>
      </c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>
        <f t="shared" si="0"/>
        <v>10.5</v>
      </c>
    </row>
    <row r="12" spans="1:60" s="4" customFormat="1" ht="23.25" customHeight="1" x14ac:dyDescent="0.2">
      <c r="A12" s="26" t="s">
        <v>75</v>
      </c>
      <c r="B12" s="8" t="s">
        <v>76</v>
      </c>
      <c r="C12" s="8" t="s">
        <v>61</v>
      </c>
      <c r="D12" s="8" t="s">
        <v>77</v>
      </c>
      <c r="E12" s="8">
        <v>3.6</v>
      </c>
      <c r="F12" s="8"/>
      <c r="G12" s="8"/>
      <c r="H12" s="8"/>
      <c r="I12" s="8"/>
      <c r="J12" s="8" t="s">
        <v>48</v>
      </c>
      <c r="K12" s="8">
        <f>5</f>
        <v>5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>
        <f t="shared" si="0"/>
        <v>5</v>
      </c>
    </row>
    <row r="13" spans="1:60" s="4" customFormat="1" ht="76.5" x14ac:dyDescent="0.2">
      <c r="A13" s="26" t="s">
        <v>78</v>
      </c>
      <c r="B13" s="8" t="s">
        <v>79</v>
      </c>
      <c r="C13" s="8" t="s">
        <v>61</v>
      </c>
      <c r="D13" s="8" t="s">
        <v>80</v>
      </c>
      <c r="E13" s="8">
        <v>3.8</v>
      </c>
      <c r="F13" s="8"/>
      <c r="G13" s="8"/>
      <c r="H13" s="8" t="s">
        <v>45</v>
      </c>
      <c r="I13" s="8">
        <v>4</v>
      </c>
      <c r="J13" s="8" t="s">
        <v>81</v>
      </c>
      <c r="K13" s="8">
        <f>5+5+5+5+3</f>
        <v>23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 t="s">
        <v>82</v>
      </c>
      <c r="AF13" s="8" t="s">
        <v>83</v>
      </c>
      <c r="AG13" s="8" t="s">
        <v>84</v>
      </c>
      <c r="AH13" s="8" t="s">
        <v>85</v>
      </c>
      <c r="AI13" s="8" t="s">
        <v>69</v>
      </c>
      <c r="AJ13" s="8">
        <v>1.5</v>
      </c>
      <c r="AK13" s="8"/>
      <c r="AL13" s="8"/>
      <c r="AM13" s="8"/>
      <c r="AN13" s="8"/>
      <c r="AO13" s="8" t="s">
        <v>86</v>
      </c>
      <c r="AP13" s="8" t="s">
        <v>87</v>
      </c>
      <c r="AQ13" s="8" t="s">
        <v>88</v>
      </c>
      <c r="AR13" s="8" t="s">
        <v>89</v>
      </c>
      <c r="AS13" s="8">
        <v>5.5</v>
      </c>
      <c r="AT13" s="8"/>
      <c r="AU13" s="8"/>
      <c r="AV13" s="8"/>
      <c r="AW13" s="8"/>
      <c r="AX13" s="8"/>
      <c r="AY13" s="8" t="s">
        <v>90</v>
      </c>
      <c r="AZ13" s="8" t="s">
        <v>91</v>
      </c>
      <c r="BA13" s="8" t="s">
        <v>92</v>
      </c>
      <c r="BB13" s="8">
        <v>0.5</v>
      </c>
      <c r="BC13" s="8" t="s">
        <v>93</v>
      </c>
      <c r="BD13" s="8" t="s">
        <v>94</v>
      </c>
      <c r="BE13" s="8" t="s">
        <v>95</v>
      </c>
      <c r="BF13" s="8" t="s">
        <v>96</v>
      </c>
      <c r="BG13" s="8"/>
      <c r="BH13" s="8">
        <f t="shared" si="0"/>
        <v>17.5</v>
      </c>
    </row>
    <row r="14" spans="1:60" s="4" customFormat="1" ht="63.75" x14ac:dyDescent="0.2">
      <c r="A14" s="26" t="s">
        <v>97</v>
      </c>
      <c r="B14" s="8" t="s">
        <v>98</v>
      </c>
      <c r="C14" s="8" t="s">
        <v>61</v>
      </c>
      <c r="D14" s="8" t="s">
        <v>62</v>
      </c>
      <c r="E14" s="8">
        <v>3.7</v>
      </c>
      <c r="F14" s="8"/>
      <c r="G14" s="8"/>
      <c r="H14" s="8" t="s">
        <v>45</v>
      </c>
      <c r="I14" s="8">
        <v>4</v>
      </c>
      <c r="J14" s="8" t="s">
        <v>99</v>
      </c>
      <c r="K14" s="8">
        <f>5+5+5+5+5</f>
        <v>25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 t="s">
        <v>100</v>
      </c>
      <c r="AP14" s="8" t="s">
        <v>50</v>
      </c>
      <c r="AQ14" s="8" t="s">
        <v>101</v>
      </c>
      <c r="AR14" s="8" t="s">
        <v>102</v>
      </c>
      <c r="AS14" s="8">
        <v>6</v>
      </c>
      <c r="AT14" s="8"/>
      <c r="AU14" s="8"/>
      <c r="AV14" s="8"/>
      <c r="AW14" s="8"/>
      <c r="AX14" s="8"/>
      <c r="AY14" s="8" t="s">
        <v>103</v>
      </c>
      <c r="AZ14" s="8" t="s">
        <v>91</v>
      </c>
      <c r="BA14" s="8" t="s">
        <v>92</v>
      </c>
      <c r="BB14" s="8">
        <v>0.5</v>
      </c>
      <c r="BC14" s="8"/>
      <c r="BD14" s="8"/>
      <c r="BE14" s="8"/>
      <c r="BF14" s="8"/>
      <c r="BG14" s="8"/>
      <c r="BH14" s="8">
        <f t="shared" si="0"/>
        <v>16.5</v>
      </c>
    </row>
    <row r="15" spans="1:60" s="4" customFormat="1" ht="51" x14ac:dyDescent="0.2">
      <c r="A15" s="8" t="s">
        <v>104</v>
      </c>
      <c r="B15" s="8" t="s">
        <v>105</v>
      </c>
      <c r="C15" s="8" t="s">
        <v>61</v>
      </c>
      <c r="D15" s="8" t="s">
        <v>80</v>
      </c>
      <c r="E15" s="8">
        <v>3.8</v>
      </c>
      <c r="F15" s="8"/>
      <c r="G15" s="8"/>
      <c r="H15" s="8" t="s">
        <v>45</v>
      </c>
      <c r="I15" s="8">
        <v>4</v>
      </c>
      <c r="J15" s="8" t="s">
        <v>106</v>
      </c>
      <c r="K15" s="8">
        <f>5</f>
        <v>5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 t="s">
        <v>107</v>
      </c>
      <c r="AP15" s="8" t="s">
        <v>108</v>
      </c>
      <c r="AQ15" s="8" t="s">
        <v>109</v>
      </c>
      <c r="AR15" s="8" t="s">
        <v>110</v>
      </c>
      <c r="AS15" s="8">
        <v>0.75</v>
      </c>
      <c r="AT15" s="8"/>
      <c r="AU15" s="8"/>
      <c r="AV15" s="8"/>
      <c r="AW15" s="8"/>
      <c r="AX15" s="8"/>
      <c r="AY15" s="8"/>
      <c r="AZ15" s="8"/>
      <c r="BA15" s="8"/>
      <c r="BB15" s="8"/>
      <c r="BC15" s="8" t="s">
        <v>111</v>
      </c>
      <c r="BD15" s="8" t="s">
        <v>112</v>
      </c>
      <c r="BE15" s="8" t="s">
        <v>58</v>
      </c>
      <c r="BF15" s="8" t="s">
        <v>57</v>
      </c>
      <c r="BG15" s="8">
        <v>1</v>
      </c>
      <c r="BH15" s="8">
        <f t="shared" si="0"/>
        <v>10.75</v>
      </c>
    </row>
    <row r="16" spans="1:60" s="4" customFormat="1" ht="25.5" x14ac:dyDescent="0.2">
      <c r="A16" s="26" t="s">
        <v>113</v>
      </c>
      <c r="B16" s="8" t="s">
        <v>114</v>
      </c>
      <c r="C16" s="8" t="s">
        <v>61</v>
      </c>
      <c r="D16" s="8" t="s">
        <v>62</v>
      </c>
      <c r="E16" s="8">
        <v>3.8</v>
      </c>
      <c r="F16" s="8"/>
      <c r="G16" s="8"/>
      <c r="H16" s="27" t="s">
        <v>35</v>
      </c>
      <c r="I16" s="8">
        <v>3</v>
      </c>
      <c r="J16" s="8" t="s">
        <v>48</v>
      </c>
      <c r="K16" s="8">
        <f>5</f>
        <v>5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>
        <f t="shared" si="0"/>
        <v>8</v>
      </c>
    </row>
    <row r="17" spans="1:60" s="4" customFormat="1" ht="25.5" x14ac:dyDescent="0.2">
      <c r="A17" s="26" t="s">
        <v>115</v>
      </c>
      <c r="B17" s="8" t="s">
        <v>116</v>
      </c>
      <c r="C17" s="8" t="s">
        <v>61</v>
      </c>
      <c r="D17" s="8" t="s">
        <v>62</v>
      </c>
      <c r="E17" s="8">
        <v>3.7</v>
      </c>
      <c r="F17" s="8"/>
      <c r="G17" s="8"/>
      <c r="H17" s="8" t="s">
        <v>35</v>
      </c>
      <c r="I17" s="8">
        <v>3</v>
      </c>
      <c r="J17" s="8" t="s">
        <v>48</v>
      </c>
      <c r="K17" s="8">
        <f>5+3</f>
        <v>8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>
        <f t="shared" si="0"/>
        <v>10</v>
      </c>
    </row>
    <row r="18" spans="1:60" s="4" customFormat="1" ht="51" x14ac:dyDescent="0.2">
      <c r="A18" s="26" t="s">
        <v>117</v>
      </c>
      <c r="B18" s="8" t="s">
        <v>118</v>
      </c>
      <c r="C18" s="8" t="s">
        <v>61</v>
      </c>
      <c r="D18" s="8" t="s">
        <v>77</v>
      </c>
      <c r="E18" s="8">
        <v>3.7</v>
      </c>
      <c r="F18" s="8"/>
      <c r="G18" s="8"/>
      <c r="H18" s="8" t="s">
        <v>45</v>
      </c>
      <c r="I18" s="8">
        <v>4</v>
      </c>
      <c r="J18" s="8" t="s">
        <v>56</v>
      </c>
      <c r="K18" s="8">
        <f>5+3</f>
        <v>8</v>
      </c>
      <c r="L18" s="8"/>
      <c r="M18" s="8"/>
      <c r="N18" s="8"/>
      <c r="O18" s="8"/>
      <c r="P18" s="8" t="s">
        <v>119</v>
      </c>
      <c r="Q18" s="8" t="s">
        <v>50</v>
      </c>
      <c r="R18" s="8" t="s">
        <v>30</v>
      </c>
      <c r="S18" s="8" t="s">
        <v>51</v>
      </c>
      <c r="T18" s="8" t="s">
        <v>42</v>
      </c>
      <c r="U18" s="8">
        <v>0.5</v>
      </c>
      <c r="V18" s="8"/>
      <c r="W18" s="8"/>
      <c r="X18" s="8"/>
      <c r="Y18" s="8"/>
      <c r="Z18" s="8" t="s">
        <v>120</v>
      </c>
      <c r="AA18" s="8" t="s">
        <v>30</v>
      </c>
      <c r="AB18" s="8" t="s">
        <v>41</v>
      </c>
      <c r="AC18" s="8" t="s">
        <v>42</v>
      </c>
      <c r="AD18" s="8">
        <v>0.5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 t="s">
        <v>121</v>
      </c>
      <c r="AZ18" s="8" t="s">
        <v>122</v>
      </c>
      <c r="BA18" s="8" t="s">
        <v>123</v>
      </c>
      <c r="BB18" s="8">
        <v>0.5</v>
      </c>
      <c r="BC18" s="8" t="s">
        <v>124</v>
      </c>
      <c r="BD18" s="8" t="s">
        <v>56</v>
      </c>
      <c r="BE18" s="8" t="s">
        <v>52</v>
      </c>
      <c r="BF18" s="8" t="s">
        <v>57</v>
      </c>
      <c r="BG18" s="8"/>
      <c r="BH18" s="8">
        <f t="shared" si="0"/>
        <v>11.5</v>
      </c>
    </row>
    <row r="19" spans="1:60" s="4" customFormat="1" ht="25.5" x14ac:dyDescent="0.2">
      <c r="A19" s="26" t="s">
        <v>125</v>
      </c>
      <c r="B19" s="8" t="s">
        <v>126</v>
      </c>
      <c r="C19" s="8" t="s">
        <v>61</v>
      </c>
      <c r="D19" s="8" t="s">
        <v>77</v>
      </c>
      <c r="E19" s="8">
        <v>3.6</v>
      </c>
      <c r="F19" s="8"/>
      <c r="G19" s="8"/>
      <c r="H19" s="8" t="s">
        <v>45</v>
      </c>
      <c r="I19" s="8">
        <v>4</v>
      </c>
      <c r="J19" s="8"/>
      <c r="K19" s="8"/>
      <c r="L19" s="8"/>
      <c r="M19" s="8"/>
      <c r="N19" s="8"/>
      <c r="O19" s="8"/>
      <c r="P19" s="8" t="s">
        <v>127</v>
      </c>
      <c r="Q19" s="8" t="s">
        <v>122</v>
      </c>
      <c r="R19" s="8" t="s">
        <v>40</v>
      </c>
      <c r="S19" s="8" t="s">
        <v>51</v>
      </c>
      <c r="T19" s="8" t="s">
        <v>42</v>
      </c>
      <c r="U19" s="8">
        <v>3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>
        <f t="shared" si="0"/>
        <v>7</v>
      </c>
    </row>
    <row r="20" spans="1:60" s="4" customFormat="1" ht="89.25" x14ac:dyDescent="0.2">
      <c r="A20" s="26" t="s">
        <v>128</v>
      </c>
      <c r="B20" s="8" t="s">
        <v>129</v>
      </c>
      <c r="C20" s="8" t="s">
        <v>61</v>
      </c>
      <c r="D20" s="8" t="s">
        <v>77</v>
      </c>
      <c r="E20" s="8">
        <v>3.7</v>
      </c>
      <c r="F20" s="8"/>
      <c r="G20" s="8"/>
      <c r="H20" s="8" t="s">
        <v>45</v>
      </c>
      <c r="I20" s="8">
        <v>4</v>
      </c>
      <c r="J20" s="8" t="s">
        <v>48</v>
      </c>
      <c r="K20" s="8">
        <f>5</f>
        <v>5</v>
      </c>
      <c r="L20" s="8"/>
      <c r="M20" s="8"/>
      <c r="N20" s="8"/>
      <c r="O20" s="8"/>
      <c r="P20" s="8" t="s">
        <v>119</v>
      </c>
      <c r="Q20" s="8" t="s">
        <v>50</v>
      </c>
      <c r="R20" s="8" t="s">
        <v>40</v>
      </c>
      <c r="S20" s="8" t="s">
        <v>51</v>
      </c>
      <c r="T20" s="8" t="s">
        <v>42</v>
      </c>
      <c r="U20" s="8">
        <v>1</v>
      </c>
      <c r="V20" s="8"/>
      <c r="W20" s="8"/>
      <c r="X20" s="8"/>
      <c r="Y20" s="8"/>
      <c r="Z20" s="8" t="s">
        <v>130</v>
      </c>
      <c r="AA20" s="8" t="s">
        <v>30</v>
      </c>
      <c r="AB20" s="8" t="s">
        <v>41</v>
      </c>
      <c r="AC20" s="8" t="s">
        <v>42</v>
      </c>
      <c r="AD20" s="8">
        <v>0.5</v>
      </c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 t="s">
        <v>131</v>
      </c>
      <c r="BD20" s="8" t="s">
        <v>56</v>
      </c>
      <c r="BE20" s="8" t="s">
        <v>52</v>
      </c>
      <c r="BF20" s="8" t="s">
        <v>57</v>
      </c>
      <c r="BG20" s="8"/>
      <c r="BH20" s="8">
        <f t="shared" si="0"/>
        <v>10.5</v>
      </c>
    </row>
    <row r="21" spans="1:60" s="4" customFormat="1" ht="25.5" x14ac:dyDescent="0.2">
      <c r="A21" s="26" t="s">
        <v>132</v>
      </c>
      <c r="B21" s="8" t="s">
        <v>133</v>
      </c>
      <c r="C21" s="8" t="s">
        <v>61</v>
      </c>
      <c r="D21" s="8" t="s">
        <v>77</v>
      </c>
      <c r="E21" s="8">
        <v>3.8</v>
      </c>
      <c r="F21" s="8"/>
      <c r="G21" s="8"/>
      <c r="H21" s="8" t="s">
        <v>45</v>
      </c>
      <c r="I21" s="8">
        <v>4</v>
      </c>
      <c r="J21" s="8" t="s">
        <v>134</v>
      </c>
      <c r="K21" s="8"/>
      <c r="L21" s="8"/>
      <c r="M21" s="8"/>
      <c r="N21" s="8"/>
      <c r="O21" s="8"/>
      <c r="P21" s="8" t="s">
        <v>135</v>
      </c>
      <c r="Q21" s="8" t="s">
        <v>122</v>
      </c>
      <c r="R21" s="8" t="s">
        <v>40</v>
      </c>
      <c r="S21" s="8" t="s">
        <v>51</v>
      </c>
      <c r="T21" s="8" t="s">
        <v>136</v>
      </c>
      <c r="U21" s="8">
        <v>5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>
        <f t="shared" si="0"/>
        <v>9</v>
      </c>
    </row>
    <row r="22" spans="1:60" s="4" customFormat="1" ht="25.5" x14ac:dyDescent="0.2">
      <c r="A22" s="26" t="s">
        <v>137</v>
      </c>
      <c r="B22" s="8" t="s">
        <v>138</v>
      </c>
      <c r="C22" s="8" t="s">
        <v>61</v>
      </c>
      <c r="D22" s="8" t="s">
        <v>77</v>
      </c>
      <c r="E22" s="8">
        <v>3.5</v>
      </c>
      <c r="F22" s="8"/>
      <c r="G22" s="8"/>
      <c r="H22" s="8" t="s">
        <v>35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 t="s">
        <v>139</v>
      </c>
      <c r="AA22" s="8" t="s">
        <v>40</v>
      </c>
      <c r="AB22" s="8"/>
      <c r="AC22" s="8"/>
      <c r="AD22" s="8"/>
      <c r="AE22" s="8" t="s">
        <v>140</v>
      </c>
      <c r="AF22" s="8" t="s">
        <v>141</v>
      </c>
      <c r="AG22" s="8"/>
      <c r="AH22" s="8" t="s">
        <v>85</v>
      </c>
      <c r="AI22" s="8" t="s">
        <v>69</v>
      </c>
      <c r="AJ22" s="8">
        <v>1</v>
      </c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>
        <f t="shared" ref="BH22:BH28" si="1">IF(G22+IF(SUM(I22,K22)&gt;10,10,SUM(I22,K22))+IF(O22&gt;10,10,O22)+IF(IF(SUM(U22,Y22,AD22)&gt;15,15,SUM(U22,Y22,AD22))+IF(AJ22&gt;10,10,AJ22)+IF(AN22&gt;5,5,AN22)&gt;30,30,IF(SUM(U22,Y22,AD22)&gt;15,15,SUM(U22,Y22,AD22))+IF(AJ22&gt;10,10,AJ22)+IF(AN22&gt;5,5,AN22))+IF(SUM(AS22,AX22,BB22,BG22)&gt;30,30,SUM(AS22,AX22,BB22,BG22))&gt;0,G22+IF(SUM(I22,K22)&gt;10,10,SUM(I22,K22))+IF(O22&gt;10,10,O22)+IF(IF(SUM(U22,Y22,AD22)&gt;15,15,SUM(U22,Y22,AD22))+IF(AJ22&gt;10,10,AJ22)+IF(AN22&gt;5,5,AN22)&gt;30,30,IF(SUM(U22,Y22,AD22)&gt;15,15,SUM(U22,Y22,AD22))+IF(AJ22&gt;10,10,AJ22)+IF(AN22&gt;5,5,AN22))+IF(SUM(AS22,AX22,BB22,BG22)&gt;30,30,SUM(AS22,AX22,BB22,BG22)),"")</f>
        <v>1</v>
      </c>
    </row>
    <row r="23" spans="1:60" s="5" customFormat="1" ht="25.5" x14ac:dyDescent="0.2">
      <c r="A23" s="28" t="s">
        <v>142</v>
      </c>
      <c r="B23" s="29" t="s">
        <v>143</v>
      </c>
      <c r="C23" s="29" t="s">
        <v>144</v>
      </c>
      <c r="D23" s="29" t="s">
        <v>145</v>
      </c>
      <c r="E23" s="29">
        <v>3.9</v>
      </c>
      <c r="F23" s="29"/>
      <c r="G23" s="29"/>
      <c r="H23" s="29" t="s">
        <v>45</v>
      </c>
      <c r="I23" s="29">
        <v>4</v>
      </c>
      <c r="J23" s="29" t="s">
        <v>48</v>
      </c>
      <c r="K23" s="29">
        <f>5+5</f>
        <v>10</v>
      </c>
      <c r="L23" s="29" t="s">
        <v>146</v>
      </c>
      <c r="M23" s="29" t="s">
        <v>147</v>
      </c>
      <c r="N23" s="29" t="s">
        <v>148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 t="s">
        <v>149</v>
      </c>
      <c r="AA23" s="29" t="s">
        <v>40</v>
      </c>
      <c r="AB23" s="29" t="s">
        <v>41</v>
      </c>
      <c r="AC23" s="29" t="s">
        <v>42</v>
      </c>
      <c r="AD23" s="29">
        <v>1</v>
      </c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 t="s">
        <v>150</v>
      </c>
      <c r="BD23" s="29" t="s">
        <v>122</v>
      </c>
      <c r="BE23" s="29" t="s">
        <v>52</v>
      </c>
      <c r="BF23" s="29" t="s">
        <v>57</v>
      </c>
      <c r="BG23" s="29">
        <v>7</v>
      </c>
      <c r="BH23" s="29">
        <f t="shared" si="1"/>
        <v>18</v>
      </c>
    </row>
    <row r="24" spans="1:60" s="5" customFormat="1" ht="25.5" x14ac:dyDescent="0.2">
      <c r="A24" s="28" t="s">
        <v>151</v>
      </c>
      <c r="B24" s="29" t="s">
        <v>152</v>
      </c>
      <c r="C24" s="29" t="s">
        <v>144</v>
      </c>
      <c r="D24" s="29" t="s">
        <v>145</v>
      </c>
      <c r="E24" s="29">
        <v>3.8</v>
      </c>
      <c r="F24" s="29"/>
      <c r="G24" s="29"/>
      <c r="H24" s="29" t="s">
        <v>45</v>
      </c>
      <c r="I24" s="29">
        <v>4</v>
      </c>
      <c r="J24" s="29" t="s">
        <v>48</v>
      </c>
      <c r="K24" s="29">
        <f>3</f>
        <v>3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 t="s">
        <v>153</v>
      </c>
      <c r="AZ24" s="29" t="s">
        <v>91</v>
      </c>
      <c r="BA24" s="29" t="s">
        <v>123</v>
      </c>
      <c r="BB24" s="29">
        <v>0.25</v>
      </c>
      <c r="BC24" s="29" t="s">
        <v>154</v>
      </c>
      <c r="BD24" s="29"/>
      <c r="BE24" s="29"/>
      <c r="BF24" s="29"/>
      <c r="BG24" s="29"/>
      <c r="BH24" s="29">
        <f t="shared" si="1"/>
        <v>7.25</v>
      </c>
    </row>
    <row r="25" spans="1:60" s="5" customFormat="1" ht="25.5" x14ac:dyDescent="0.2">
      <c r="A25" s="28" t="s">
        <v>155</v>
      </c>
      <c r="B25" s="29" t="s">
        <v>156</v>
      </c>
      <c r="C25" s="29" t="s">
        <v>144</v>
      </c>
      <c r="D25" s="29" t="s">
        <v>145</v>
      </c>
      <c r="E25" s="29">
        <v>3.8</v>
      </c>
      <c r="F25" s="29"/>
      <c r="G25" s="29"/>
      <c r="H25" s="29" t="s">
        <v>45</v>
      </c>
      <c r="I25" s="29">
        <v>4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 t="s">
        <v>157</v>
      </c>
      <c r="AZ25" s="29" t="s">
        <v>91</v>
      </c>
      <c r="BA25" s="29" t="s">
        <v>123</v>
      </c>
      <c r="BB25" s="29">
        <v>0.25</v>
      </c>
      <c r="BC25" s="29"/>
      <c r="BD25" s="29"/>
      <c r="BE25" s="29"/>
      <c r="BF25" s="29"/>
      <c r="BG25" s="29"/>
      <c r="BH25" s="29">
        <f t="shared" si="1"/>
        <v>4.25</v>
      </c>
    </row>
    <row r="26" spans="1:60" s="5" customFormat="1" ht="38.25" x14ac:dyDescent="0.2">
      <c r="A26" s="28" t="s">
        <v>158</v>
      </c>
      <c r="B26" s="29" t="s">
        <v>159</v>
      </c>
      <c r="C26" s="29" t="s">
        <v>144</v>
      </c>
      <c r="D26" s="29" t="s">
        <v>145</v>
      </c>
      <c r="E26" s="29">
        <v>3.8</v>
      </c>
      <c r="F26" s="29"/>
      <c r="G26" s="29"/>
      <c r="H26" s="29" t="s">
        <v>45</v>
      </c>
      <c r="I26" s="29">
        <v>4</v>
      </c>
      <c r="J26" s="29" t="s">
        <v>48</v>
      </c>
      <c r="K26" s="29">
        <f>5+5+5</f>
        <v>15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 t="s">
        <v>160</v>
      </c>
      <c r="AP26" s="29" t="s">
        <v>50</v>
      </c>
      <c r="AQ26" s="29" t="s">
        <v>92</v>
      </c>
      <c r="AR26" s="29" t="s">
        <v>161</v>
      </c>
      <c r="AS26" s="29">
        <v>0.5</v>
      </c>
      <c r="AT26" s="29"/>
      <c r="AU26" s="29"/>
      <c r="AV26" s="29"/>
      <c r="AW26" s="29"/>
      <c r="AX26" s="29"/>
      <c r="AY26" s="29"/>
      <c r="AZ26" s="29"/>
      <c r="BA26" s="29"/>
      <c r="BB26" s="29"/>
      <c r="BC26" s="29" t="s">
        <v>162</v>
      </c>
      <c r="BD26" s="29" t="s">
        <v>163</v>
      </c>
      <c r="BE26" s="29" t="s">
        <v>164</v>
      </c>
      <c r="BF26" s="29" t="s">
        <v>165</v>
      </c>
      <c r="BG26" s="29">
        <f>1+1+3.5</f>
        <v>5.5</v>
      </c>
      <c r="BH26" s="29">
        <f t="shared" si="1"/>
        <v>16</v>
      </c>
    </row>
    <row r="27" spans="1:60" s="5" customFormat="1" ht="25.5" x14ac:dyDescent="0.2">
      <c r="A27" s="28" t="s">
        <v>166</v>
      </c>
      <c r="B27" s="29" t="s">
        <v>167</v>
      </c>
      <c r="C27" s="29" t="s">
        <v>144</v>
      </c>
      <c r="D27" s="29" t="s">
        <v>145</v>
      </c>
      <c r="E27" s="29">
        <v>3.8</v>
      </c>
      <c r="F27" s="29"/>
      <c r="G27" s="29"/>
      <c r="H27" s="29" t="s">
        <v>35</v>
      </c>
      <c r="I27" s="29">
        <v>3</v>
      </c>
      <c r="J27" s="29" t="s">
        <v>48</v>
      </c>
      <c r="K27" s="29">
        <f>5</f>
        <v>5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 t="s">
        <v>168</v>
      </c>
      <c r="AZ27" s="29" t="s">
        <v>91</v>
      </c>
      <c r="BA27" s="29"/>
      <c r="BB27" s="29"/>
      <c r="BC27" s="29"/>
      <c r="BD27" s="29"/>
      <c r="BE27" s="29"/>
      <c r="BF27" s="29"/>
      <c r="BG27" s="29"/>
      <c r="BH27" s="29">
        <f t="shared" si="1"/>
        <v>8</v>
      </c>
    </row>
    <row r="28" spans="1:60" s="5" customFormat="1" ht="25.5" x14ac:dyDescent="0.2">
      <c r="A28" s="28" t="s">
        <v>169</v>
      </c>
      <c r="B28" s="29" t="s">
        <v>170</v>
      </c>
      <c r="C28" s="29" t="s">
        <v>144</v>
      </c>
      <c r="D28" s="29" t="s">
        <v>145</v>
      </c>
      <c r="E28" s="29">
        <v>3.7</v>
      </c>
      <c r="F28" s="29"/>
      <c r="G28" s="29"/>
      <c r="H28" s="29" t="s">
        <v>35</v>
      </c>
      <c r="I28" s="29">
        <v>3</v>
      </c>
      <c r="J28" s="29"/>
      <c r="K28" s="29"/>
      <c r="L28" s="29"/>
      <c r="M28" s="29"/>
      <c r="N28" s="29"/>
      <c r="O28" s="29"/>
      <c r="P28" s="29" t="s">
        <v>171</v>
      </c>
      <c r="Q28" s="29" t="s">
        <v>122</v>
      </c>
      <c r="R28" s="29" t="s">
        <v>30</v>
      </c>
      <c r="S28" s="29" t="s">
        <v>51</v>
      </c>
      <c r="T28" s="29" t="s">
        <v>136</v>
      </c>
      <c r="U28" s="29">
        <v>2.5</v>
      </c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>
        <f t="shared" si="1"/>
        <v>5.5</v>
      </c>
    </row>
    <row r="32" spans="1:60" ht="12.75" x14ac:dyDescent="0.2"/>
  </sheetData>
  <autoFilter ref="A3:BH28"/>
  <mergeCells count="30">
    <mergeCell ref="F1:G1"/>
    <mergeCell ref="H1:K1"/>
    <mergeCell ref="L1:O1"/>
    <mergeCell ref="P1:AN1"/>
    <mergeCell ref="AO1:BG1"/>
    <mergeCell ref="K2:K3"/>
    <mergeCell ref="L2:L3"/>
    <mergeCell ref="P2:U2"/>
    <mergeCell ref="V2:Y2"/>
    <mergeCell ref="Z2:AD2"/>
    <mergeCell ref="M2:M3"/>
    <mergeCell ref="N2:N3"/>
    <mergeCell ref="O2:O3"/>
    <mergeCell ref="F2:F3"/>
    <mergeCell ref="G2:G3"/>
    <mergeCell ref="H2:H3"/>
    <mergeCell ref="I2:I3"/>
    <mergeCell ref="J2:J3"/>
    <mergeCell ref="A1:A3"/>
    <mergeCell ref="B1:B3"/>
    <mergeCell ref="C1:C3"/>
    <mergeCell ref="D1:D3"/>
    <mergeCell ref="E1:E3"/>
    <mergeCell ref="AE2:AJ2"/>
    <mergeCell ref="AK2:AN2"/>
    <mergeCell ref="BH1:BH3"/>
    <mergeCell ref="AO2:AS2"/>
    <mergeCell ref="AT2:AX2"/>
    <mergeCell ref="AY2:BB2"/>
    <mergeCell ref="BC2:BG2"/>
  </mergeCells>
  <phoneticPr fontId="7" type="noConversion"/>
  <dataValidations count="18">
    <dataValidation type="list" allowBlank="1" showInputMessage="1" showErrorMessage="1" sqref="J4:J12 J16:J28">
      <formula1>"国家级,省级,校级、市级,学部级"</formula1>
    </dataValidation>
    <dataValidation type="list" allowBlank="1" showInputMessage="1" showErrorMessage="1" sqref="AP14 Q4:Q28 AP4:AP12 AP16:AP28">
      <formula1>"国家级,省级,校级"</formula1>
    </dataValidation>
    <dataValidation type="list" allowBlank="1" showInputMessage="1" showErrorMessage="1" sqref="N4:N28">
      <formula1>"3个月以上,1-3个月,1个月以内"</formula1>
    </dataValidation>
    <dataValidation type="list" allowBlank="1" showInputMessage="1" showErrorMessage="1" sqref="AH4:AH28">
      <formula1>"SCI论文,核心期刊,省级 普通期刊"</formula1>
    </dataValidation>
    <dataValidation type="list" allowBlank="1" showInputMessage="1" showErrorMessage="1" sqref="AQ14 AQ4:AQ12 AQ16:AQ28 AV4:AV28 BA4:BA28">
      <formula1>"特等奖,一等奖,二等奖,三等奖"</formula1>
    </dataValidation>
    <dataValidation type="list" allowBlank="1" showInputMessage="1" showErrorMessage="1" sqref="R4:R28 AA4:AA28">
      <formula1>"主持人,成员"</formula1>
    </dataValidation>
    <dataValidation type="list" allowBlank="1" showInputMessage="1" showErrorMessage="1" sqref="F4:F28">
      <formula1>"≥2年"</formula1>
    </dataValidation>
    <dataValidation type="list" allowBlank="1" showInputMessage="1" showErrorMessage="1" sqref="AR14 AR4:AR12 AR16:AR28">
      <formula1>"排名第一,排名2、3,其它成员"</formula1>
    </dataValidation>
    <dataValidation type="list" allowBlank="1" showInputMessage="1" showErrorMessage="1" sqref="H4:H28">
      <formula1>"平均每学年≥36h,平均每学年≥54h"</formula1>
    </dataValidation>
    <dataValidation type="list" allowBlank="1" showInputMessage="1" showErrorMessage="1" sqref="AL4:AL28">
      <formula1>"实用专利,发明专利"</formula1>
    </dataValidation>
    <dataValidation type="list" allowBlank="1" showInputMessage="1" showErrorMessage="1" sqref="S4:S28 W4:W28">
      <formula1>"结题,中期检查"</formula1>
    </dataValidation>
    <dataValidation type="list" allowBlank="1" showInputMessage="1" showErrorMessage="1" sqref="AI4:AI28 AM4:AM28">
      <formula1>"排名第一,排名2-3位,排名4-5位"</formula1>
    </dataValidation>
    <dataValidation type="list" allowBlank="1" showInputMessage="1" showErrorMessage="1" sqref="T4:T28 X4:X28 AC4:AC28">
      <formula1>"优秀,合格"</formula1>
    </dataValidation>
    <dataValidation type="list" allowBlank="1" showInputMessage="1" showErrorMessage="1" sqref="AB4:AB28">
      <formula1>"结题"</formula1>
    </dataValidation>
    <dataValidation type="list" allowBlank="1" showInputMessage="1" showErrorMessage="1" sqref="AU4:AU28 AZ4:AZ28">
      <formula1>"国家级,省级,校级(含学部)"</formula1>
    </dataValidation>
    <dataValidation type="list" allowBlank="1" showInputMessage="1" showErrorMessage="1" sqref="AW4:AW28 BF4:BF12 BF14:BF25 BF27:BF28">
      <formula1>"正式成员,侯补成员"</formula1>
    </dataValidation>
    <dataValidation type="list" allowBlank="1" showInputMessage="1" showErrorMessage="1" sqref="BD4:BD12 BD14:BD25 BD27:BD28">
      <formula1>"国家级,省级,校级(仅限体育、舞蹈、音乐等大型校级赛事)"</formula1>
    </dataValidation>
    <dataValidation type="list" allowBlank="1" showInputMessage="1" showErrorMessage="1" sqref="BE4:BE12 BE14:BE25 BE27:BE28">
      <formula1>"第一名,第二名,第三名"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sudani</dc:creator>
  <cp:lastModifiedBy>Windows 用户</cp:lastModifiedBy>
  <dcterms:created xsi:type="dcterms:W3CDTF">2020-09-21T08:30:00Z</dcterms:created>
  <dcterms:modified xsi:type="dcterms:W3CDTF">2022-09-16T15:40:45Z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E9FF3B2CA4A84EFABB0F579DA17C2C72</vt:lpwstr>
  </property>
  <property fmtid="{D5CDD505-2E9C-101B-9397-08002B2CF9AE}" pid="3" name="KSOProductBuildVer">
    <vt:lpwstr>2052-11.1.0.12358</vt:lpwstr>
  </property>
</Properties>
</file>