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药学院研究生\20191017 学业奖学金\各班汇总\"/>
    </mc:Choice>
  </mc:AlternateContent>
  <bookViews>
    <workbookView xWindow="0" yWindow="0" windowWidth="14745" windowHeight="10020" activeTab="3"/>
  </bookViews>
  <sheets>
    <sheet name="17博士加分明细" sheetId="1" r:id="rId1"/>
    <sheet name="18博士加分明细" sheetId="2" r:id="rId2"/>
    <sheet name="18药学加分明细" sheetId="3" r:id="rId3"/>
    <sheet name="18药理加分明细" sheetId="4" r:id="rId4"/>
    <sheet name="18专硕加分明细" sheetId="5" r:id="rId5"/>
    <sheet name="17药学加分明细" sheetId="6" r:id="rId6"/>
    <sheet name="17药理" sheetId="7" r:id="rId7"/>
    <sheet name="17专硕1" sheetId="8" r:id="rId8"/>
    <sheet name="17专硕2" sheetId="9" r:id="rId9"/>
  </sheets>
  <externalReferences>
    <externalReference r:id="rId10"/>
    <externalReference r:id="rId11"/>
    <externalReference r:id="rId1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 i="7" l="1"/>
  <c r="U15" i="7"/>
  <c r="U14" i="7"/>
  <c r="U13" i="7"/>
  <c r="U12" i="7"/>
  <c r="U11" i="7"/>
  <c r="U10" i="7"/>
  <c r="U9" i="7"/>
  <c r="U8" i="7"/>
  <c r="U7" i="7"/>
  <c r="U6" i="7"/>
  <c r="U5" i="7"/>
  <c r="U4" i="7"/>
  <c r="U3" i="7"/>
  <c r="U2" i="7"/>
  <c r="K46" i="6"/>
  <c r="L46" i="6" s="1"/>
  <c r="K45" i="6"/>
  <c r="L45" i="6" s="1"/>
  <c r="K44" i="6"/>
  <c r="L44" i="6" s="1"/>
  <c r="K43" i="6"/>
  <c r="L43" i="6" s="1"/>
  <c r="K42" i="6"/>
  <c r="L42" i="6" s="1"/>
  <c r="K41" i="6"/>
  <c r="L41" i="6" s="1"/>
  <c r="K40" i="6"/>
  <c r="L40" i="6" s="1"/>
  <c r="K39" i="6"/>
  <c r="L39" i="6" s="1"/>
  <c r="K38" i="6"/>
  <c r="L38" i="6" s="1"/>
  <c r="K37" i="6"/>
  <c r="L37" i="6" s="1"/>
  <c r="K36" i="6"/>
  <c r="L36" i="6" s="1"/>
  <c r="K35" i="6"/>
  <c r="L35" i="6" s="1"/>
  <c r="K34" i="6"/>
  <c r="L34" i="6" s="1"/>
  <c r="K33" i="6"/>
  <c r="L33" i="6" s="1"/>
  <c r="K32" i="6"/>
  <c r="L32" i="6" s="1"/>
  <c r="K31" i="6"/>
  <c r="L31" i="6" s="1"/>
  <c r="K30" i="6"/>
  <c r="L30" i="6" s="1"/>
  <c r="K29" i="6"/>
  <c r="L29" i="6" s="1"/>
  <c r="K28" i="6"/>
  <c r="L28" i="6" s="1"/>
  <c r="K27" i="6"/>
  <c r="L27" i="6" s="1"/>
  <c r="K26" i="6"/>
  <c r="L26" i="6" s="1"/>
  <c r="W22" i="6"/>
  <c r="X22" i="6" s="1"/>
  <c r="W21" i="6"/>
  <c r="X21" i="6" s="1"/>
  <c r="W20" i="6"/>
  <c r="X20" i="6" s="1"/>
  <c r="W19" i="6"/>
  <c r="X19" i="6" s="1"/>
  <c r="W18" i="6"/>
  <c r="X18" i="6" s="1"/>
  <c r="W17" i="6"/>
  <c r="X17" i="6" s="1"/>
  <c r="W16" i="6"/>
  <c r="X16" i="6" s="1"/>
  <c r="W15" i="6"/>
  <c r="X15" i="6" s="1"/>
  <c r="W14" i="6"/>
  <c r="X14" i="6" s="1"/>
  <c r="W13" i="6"/>
  <c r="X13" i="6" s="1"/>
  <c r="W12" i="6"/>
  <c r="X12" i="6" s="1"/>
  <c r="W11" i="6"/>
  <c r="X11" i="6" s="1"/>
  <c r="W10" i="6"/>
  <c r="X10" i="6" s="1"/>
  <c r="W9" i="6"/>
  <c r="X9" i="6" s="1"/>
  <c r="W8" i="6"/>
  <c r="X8" i="6" s="1"/>
  <c r="W7" i="6"/>
  <c r="X7" i="6" s="1"/>
  <c r="W2" i="6"/>
  <c r="X2" i="6" s="1"/>
  <c r="AE49" i="5"/>
  <c r="AF49" i="5" s="1"/>
  <c r="V49" i="5" s="1"/>
  <c r="W49" i="5"/>
  <c r="X49" i="5" s="1"/>
  <c r="AF48" i="5"/>
  <c r="AE48" i="5"/>
  <c r="X48" i="5"/>
  <c r="W48" i="5"/>
  <c r="V48" i="5"/>
  <c r="AE47" i="5"/>
  <c r="AF47" i="5" s="1"/>
  <c r="V47" i="5" s="1"/>
  <c r="W47" i="5"/>
  <c r="AF46" i="5"/>
  <c r="V46" i="5" s="1"/>
  <c r="AE46" i="5"/>
  <c r="W46" i="5"/>
  <c r="X46" i="5" s="1"/>
  <c r="AE45" i="5"/>
  <c r="AF45" i="5" s="1"/>
  <c r="V45" i="5" s="1"/>
  <c r="W45" i="5"/>
  <c r="X45" i="5" s="1"/>
  <c r="AF44" i="5"/>
  <c r="AE44" i="5"/>
  <c r="X44" i="5"/>
  <c r="W44" i="5"/>
  <c r="V44" i="5"/>
  <c r="AE43" i="5"/>
  <c r="AF43" i="5" s="1"/>
  <c r="V43" i="5" s="1"/>
  <c r="W43" i="5"/>
  <c r="AF42" i="5"/>
  <c r="V42" i="5" s="1"/>
  <c r="X42" i="5" s="1"/>
  <c r="AE42" i="5"/>
  <c r="W42" i="5"/>
  <c r="AE41" i="5"/>
  <c r="AF41" i="5" s="1"/>
  <c r="V41" i="5" s="1"/>
  <c r="W41" i="5"/>
  <c r="X41" i="5" s="1"/>
  <c r="AE40" i="5"/>
  <c r="AF40" i="5" s="1"/>
  <c r="V40" i="5" s="1"/>
  <c r="X40" i="5" s="1"/>
  <c r="W40" i="5"/>
  <c r="AE39" i="5"/>
  <c r="AF39" i="5" s="1"/>
  <c r="V39" i="5" s="1"/>
  <c r="W39" i="5"/>
  <c r="X39" i="5" s="1"/>
  <c r="AF38" i="5"/>
  <c r="AE38" i="5"/>
  <c r="W38" i="5"/>
  <c r="X38" i="5" s="1"/>
  <c r="V38" i="5"/>
  <c r="AE37" i="5"/>
  <c r="AF37" i="5" s="1"/>
  <c r="V37" i="5" s="1"/>
  <c r="W37" i="5"/>
  <c r="X37" i="5" s="1"/>
  <c r="AE36" i="5"/>
  <c r="AF36" i="5" s="1"/>
  <c r="V36" i="5" s="1"/>
  <c r="X36" i="5" s="1"/>
  <c r="W36" i="5"/>
  <c r="AE35" i="5"/>
  <c r="AF35" i="5" s="1"/>
  <c r="V35" i="5" s="1"/>
  <c r="W35" i="5"/>
  <c r="X35" i="5" s="1"/>
  <c r="AF34" i="5"/>
  <c r="AE34" i="5"/>
  <c r="W34" i="5"/>
  <c r="X34" i="5" s="1"/>
  <c r="V34" i="5"/>
  <c r="AE33" i="5"/>
  <c r="AF33" i="5" s="1"/>
  <c r="V33" i="5" s="1"/>
  <c r="W33" i="5"/>
  <c r="AE32" i="5"/>
  <c r="AF32" i="5" s="1"/>
  <c r="V32" i="5" s="1"/>
  <c r="X32" i="5" s="1"/>
  <c r="W32" i="5"/>
  <c r="AE31" i="5"/>
  <c r="AF31" i="5" s="1"/>
  <c r="V31" i="5" s="1"/>
  <c r="W31" i="5"/>
  <c r="AF30" i="5"/>
  <c r="V30" i="5" s="1"/>
  <c r="AE30" i="5"/>
  <c r="W30" i="5"/>
  <c r="X30" i="5" s="1"/>
  <c r="AF29" i="5"/>
  <c r="AE29" i="5"/>
  <c r="W29" i="5"/>
  <c r="X29" i="5" s="1"/>
  <c r="V29" i="5"/>
  <c r="AE28" i="5"/>
  <c r="AF28" i="5" s="1"/>
  <c r="V28" i="5" s="1"/>
  <c r="X28" i="5" s="1"/>
  <c r="W28" i="5"/>
  <c r="AE27" i="5"/>
  <c r="AF27" i="5" s="1"/>
  <c r="V27" i="5" s="1"/>
  <c r="X27" i="5" s="1"/>
  <c r="W27" i="5"/>
  <c r="AF26" i="5"/>
  <c r="AE26" i="5"/>
  <c r="W26" i="5"/>
  <c r="X26" i="5" s="1"/>
  <c r="V26" i="5"/>
  <c r="AF25" i="5"/>
  <c r="AE25" i="5"/>
  <c r="W25" i="5"/>
  <c r="X25" i="5" s="1"/>
  <c r="V25" i="5"/>
  <c r="AE24" i="5"/>
  <c r="AF24" i="5" s="1"/>
  <c r="V24" i="5" s="1"/>
  <c r="X24" i="5" s="1"/>
  <c r="W24" i="5"/>
  <c r="AE23" i="5"/>
  <c r="AF23" i="5" s="1"/>
  <c r="V23" i="5" s="1"/>
  <c r="X23" i="5" s="1"/>
  <c r="W23" i="5"/>
  <c r="AF22" i="5"/>
  <c r="AE22" i="5"/>
  <c r="W22" i="5"/>
  <c r="X22" i="5" s="1"/>
  <c r="V22" i="5"/>
  <c r="AF21" i="5"/>
  <c r="AE21" i="5"/>
  <c r="W21" i="5"/>
  <c r="X21" i="5" s="1"/>
  <c r="V21" i="5"/>
  <c r="AE20" i="5"/>
  <c r="AF20" i="5" s="1"/>
  <c r="V20" i="5" s="1"/>
  <c r="X20" i="5" s="1"/>
  <c r="W20" i="5"/>
  <c r="AE19" i="5"/>
  <c r="AF19" i="5" s="1"/>
  <c r="V19" i="5" s="1"/>
  <c r="X19" i="5" s="1"/>
  <c r="W19" i="5"/>
  <c r="AF18" i="5"/>
  <c r="V18" i="5" s="1"/>
  <c r="AE18" i="5"/>
  <c r="W18" i="5"/>
  <c r="X18" i="5" s="1"/>
  <c r="AF17" i="5"/>
  <c r="AE17" i="5"/>
  <c r="W17" i="5"/>
  <c r="X17" i="5" s="1"/>
  <c r="V17" i="5"/>
  <c r="AE16" i="5"/>
  <c r="AF16" i="5" s="1"/>
  <c r="V16" i="5" s="1"/>
  <c r="X16" i="5" s="1"/>
  <c r="W16" i="5"/>
  <c r="AE15" i="5"/>
  <c r="AF15" i="5" s="1"/>
  <c r="V15" i="5" s="1"/>
  <c r="X15" i="5" s="1"/>
  <c r="W15" i="5"/>
  <c r="AF14" i="5"/>
  <c r="AE14" i="5"/>
  <c r="W14" i="5"/>
  <c r="X14" i="5" s="1"/>
  <c r="V14" i="5"/>
  <c r="AF13" i="5"/>
  <c r="AE13" i="5"/>
  <c r="W13" i="5"/>
  <c r="X13" i="5" s="1"/>
  <c r="V13" i="5"/>
  <c r="AE12" i="5"/>
  <c r="AF12" i="5" s="1"/>
  <c r="V12" i="5" s="1"/>
  <c r="X12" i="5" s="1"/>
  <c r="W12" i="5"/>
  <c r="AE11" i="5"/>
  <c r="AF11" i="5" s="1"/>
  <c r="V11" i="5" s="1"/>
  <c r="X11" i="5" s="1"/>
  <c r="W11" i="5"/>
  <c r="AF10" i="5"/>
  <c r="AE10" i="5"/>
  <c r="W10" i="5"/>
  <c r="V10" i="5"/>
  <c r="X10" i="5" s="1"/>
  <c r="AF9" i="5"/>
  <c r="AE9" i="5"/>
  <c r="W9" i="5"/>
  <c r="X9" i="5" s="1"/>
  <c r="V9" i="5"/>
  <c r="AE8" i="5"/>
  <c r="AF8" i="5" s="1"/>
  <c r="V8" i="5" s="1"/>
  <c r="X8" i="5" s="1"/>
  <c r="W8" i="5"/>
  <c r="AE7" i="5"/>
  <c r="AF7" i="5" s="1"/>
  <c r="V7" i="5" s="1"/>
  <c r="X7" i="5" s="1"/>
  <c r="W7" i="5"/>
  <c r="AF6" i="5"/>
  <c r="AE6" i="5"/>
  <c r="W6" i="5"/>
  <c r="X6" i="5" s="1"/>
  <c r="V6" i="5"/>
  <c r="AF5" i="5"/>
  <c r="AE5" i="5"/>
  <c r="W5" i="5"/>
  <c r="X5" i="5" s="1"/>
  <c r="V5" i="5"/>
  <c r="AF4" i="5"/>
  <c r="AE4" i="5"/>
  <c r="X4" i="5"/>
  <c r="W4" i="5"/>
  <c r="V4" i="5"/>
  <c r="AE3" i="5"/>
  <c r="AF3" i="5" s="1"/>
  <c r="V3" i="5" s="1"/>
  <c r="W3" i="5"/>
  <c r="X3" i="5" s="1"/>
  <c r="AG319" i="4"/>
  <c r="AB319" i="4"/>
  <c r="V319" i="4"/>
  <c r="AH319" i="4" s="1"/>
  <c r="AI319" i="4" s="1"/>
  <c r="AG304" i="4"/>
  <c r="AB304" i="4"/>
  <c r="V304" i="4"/>
  <c r="AH304" i="4" s="1"/>
  <c r="AI304" i="4" s="1"/>
  <c r="AH289" i="4"/>
  <c r="AI289" i="4" s="1"/>
  <c r="AG289" i="4"/>
  <c r="AB289" i="4"/>
  <c r="V289" i="4"/>
  <c r="AG274" i="4"/>
  <c r="AB274" i="4"/>
  <c r="V274" i="4"/>
  <c r="AH274" i="4" s="1"/>
  <c r="AI274" i="4" s="1"/>
  <c r="AG259" i="4"/>
  <c r="AB259" i="4"/>
  <c r="V259" i="4"/>
  <c r="AH259" i="4" s="1"/>
  <c r="AI259" i="4" s="1"/>
  <c r="AG244" i="4"/>
  <c r="AB244" i="4"/>
  <c r="V244" i="4"/>
  <c r="AH244" i="4" s="1"/>
  <c r="AI244" i="4" s="1"/>
  <c r="AH229" i="4"/>
  <c r="AI229" i="4" s="1"/>
  <c r="AG229" i="4"/>
  <c r="AB229" i="4"/>
  <c r="V229" i="4"/>
  <c r="AG214" i="4"/>
  <c r="AB214" i="4"/>
  <c r="V214" i="4"/>
  <c r="AH214" i="4" s="1"/>
  <c r="AI214" i="4" s="1"/>
  <c r="AG199" i="4"/>
  <c r="AB199" i="4"/>
  <c r="V199" i="4"/>
  <c r="AH199" i="4" s="1"/>
  <c r="AI199" i="4" s="1"/>
  <c r="AG184" i="4"/>
  <c r="AB184" i="4"/>
  <c r="V184" i="4"/>
  <c r="AH184" i="4" s="1"/>
  <c r="AI184" i="4" s="1"/>
  <c r="AH169" i="4"/>
  <c r="AI169" i="4" s="1"/>
  <c r="AG169" i="4"/>
  <c r="AB169" i="4"/>
  <c r="V169" i="4"/>
  <c r="AG154" i="4"/>
  <c r="AB154" i="4"/>
  <c r="V154" i="4"/>
  <c r="AH154" i="4" s="1"/>
  <c r="AI154" i="4" s="1"/>
  <c r="AG139" i="4"/>
  <c r="AB139" i="4"/>
  <c r="V139" i="4"/>
  <c r="AH139" i="4" s="1"/>
  <c r="AI139" i="4" s="1"/>
  <c r="AG124" i="4"/>
  <c r="AB124" i="4"/>
  <c r="V124" i="4"/>
  <c r="AH124" i="4" s="1"/>
  <c r="AI124" i="4" s="1"/>
  <c r="AH109" i="4"/>
  <c r="AI109" i="4" s="1"/>
  <c r="AG109" i="4"/>
  <c r="AB109" i="4"/>
  <c r="V109" i="4"/>
  <c r="AG94" i="4"/>
  <c r="AB94" i="4"/>
  <c r="V94" i="4"/>
  <c r="AH94" i="4" s="1"/>
  <c r="AI94" i="4" s="1"/>
  <c r="AG79" i="4"/>
  <c r="AB79" i="4"/>
  <c r="V79" i="4"/>
  <c r="AH79" i="4" s="1"/>
  <c r="AI79" i="4" s="1"/>
  <c r="AG64" i="4"/>
  <c r="AB64" i="4"/>
  <c r="V64" i="4"/>
  <c r="AH64" i="4" s="1"/>
  <c r="AI64" i="4" s="1"/>
  <c r="AG49" i="4"/>
  <c r="AH49" i="4" s="1"/>
  <c r="AI49" i="4" s="1"/>
  <c r="AB49" i="4"/>
  <c r="V49" i="4"/>
  <c r="AG34" i="4"/>
  <c r="AB34" i="4"/>
  <c r="V34" i="4"/>
  <c r="AH34" i="4" s="1"/>
  <c r="AI34" i="4" s="1"/>
  <c r="AG19" i="4"/>
  <c r="AB19" i="4"/>
  <c r="V19" i="4"/>
  <c r="AH19" i="4" s="1"/>
  <c r="AI19" i="4" s="1"/>
  <c r="AG4" i="4"/>
  <c r="AB4" i="4"/>
  <c r="V4" i="4"/>
  <c r="AH4" i="4" s="1"/>
  <c r="AI4" i="4" s="1"/>
  <c r="O679" i="3"/>
  <c r="K679" i="3"/>
  <c r="E679" i="3"/>
  <c r="O662" i="3"/>
  <c r="J662" i="3"/>
  <c r="D662" i="3"/>
  <c r="P662" i="3" s="1"/>
  <c r="Q662" i="3" s="1"/>
  <c r="P679" i="3" s="1"/>
  <c r="O645" i="3"/>
  <c r="K645" i="3"/>
  <c r="E645" i="3"/>
  <c r="O628" i="3"/>
  <c r="J628" i="3"/>
  <c r="D628" i="3"/>
  <c r="P628" i="3" s="1"/>
  <c r="Q628" i="3" s="1"/>
  <c r="P645" i="3" s="1"/>
  <c r="O611" i="3"/>
  <c r="K611" i="3"/>
  <c r="E611" i="3"/>
  <c r="Q611" i="3" s="1"/>
  <c r="O594" i="3"/>
  <c r="J594" i="3"/>
  <c r="P594" i="3" s="1"/>
  <c r="Q594" i="3" s="1"/>
  <c r="P611" i="3" s="1"/>
  <c r="D594" i="3"/>
  <c r="K576" i="3"/>
  <c r="E576" i="3"/>
  <c r="Q576" i="3" s="1"/>
  <c r="P559" i="3"/>
  <c r="Q559" i="3" s="1"/>
  <c r="P576" i="3" s="1"/>
  <c r="O559" i="3"/>
  <c r="D559" i="3"/>
  <c r="K541" i="3"/>
  <c r="E541" i="3"/>
  <c r="P524" i="3"/>
  <c r="Q524" i="3" s="1"/>
  <c r="P541" i="3" s="1"/>
  <c r="O524" i="3"/>
  <c r="D524" i="3"/>
  <c r="O506" i="3"/>
  <c r="K506" i="3"/>
  <c r="E506" i="3"/>
  <c r="O489" i="3"/>
  <c r="J489" i="3"/>
  <c r="D489" i="3"/>
  <c r="P489" i="3" s="1"/>
  <c r="Q489" i="3" s="1"/>
  <c r="P506" i="3" s="1"/>
  <c r="O472" i="3"/>
  <c r="K472" i="3"/>
  <c r="E472" i="3"/>
  <c r="O455" i="3"/>
  <c r="J455" i="3"/>
  <c r="D455" i="3"/>
  <c r="P455" i="3" s="1"/>
  <c r="Q455" i="3" s="1"/>
  <c r="P472" i="3" s="1"/>
  <c r="O437" i="3"/>
  <c r="K437" i="3"/>
  <c r="E437" i="3"/>
  <c r="O420" i="3"/>
  <c r="D420" i="3"/>
  <c r="P420" i="3" s="1"/>
  <c r="Q420" i="3" s="1"/>
  <c r="P437" i="3" s="1"/>
  <c r="O403" i="3"/>
  <c r="K403" i="3"/>
  <c r="E403" i="3"/>
  <c r="Q403" i="3" s="1"/>
  <c r="O386" i="3"/>
  <c r="J386" i="3"/>
  <c r="D386" i="3"/>
  <c r="P386" i="3" s="1"/>
  <c r="Q386" i="3" s="1"/>
  <c r="P403" i="3" s="1"/>
  <c r="O368" i="3"/>
  <c r="K368" i="3"/>
  <c r="E368" i="3"/>
  <c r="Q368" i="3" s="1"/>
  <c r="P351" i="3"/>
  <c r="Q351" i="3" s="1"/>
  <c r="P368" i="3" s="1"/>
  <c r="O351" i="3"/>
  <c r="J351" i="3"/>
  <c r="D351" i="3"/>
  <c r="O333" i="3"/>
  <c r="K333" i="3"/>
  <c r="E333" i="3"/>
  <c r="O316" i="3"/>
  <c r="J316" i="3"/>
  <c r="P316" i="3" s="1"/>
  <c r="Q316" i="3" s="1"/>
  <c r="P333" i="3" s="1"/>
  <c r="D316" i="3"/>
  <c r="K298" i="3"/>
  <c r="E298" i="3"/>
  <c r="Q298" i="3" s="1"/>
  <c r="O281" i="3"/>
  <c r="J281" i="3"/>
  <c r="D281" i="3"/>
  <c r="P281" i="3" s="1"/>
  <c r="Q281" i="3" s="1"/>
  <c r="P298" i="3" s="1"/>
  <c r="K262" i="3"/>
  <c r="E262" i="3"/>
  <c r="P245" i="3"/>
  <c r="Q245" i="3" s="1"/>
  <c r="P262" i="3" s="1"/>
  <c r="O245" i="3"/>
  <c r="J245" i="3"/>
  <c r="D245" i="3"/>
  <c r="O227" i="3"/>
  <c r="K227" i="3"/>
  <c r="E227" i="3"/>
  <c r="Q227" i="3" s="1"/>
  <c r="O210" i="3"/>
  <c r="J210" i="3"/>
  <c r="D210" i="3"/>
  <c r="P210" i="3" s="1"/>
  <c r="Q210" i="3" s="1"/>
  <c r="P227" i="3" s="1"/>
  <c r="O193" i="3"/>
  <c r="K193" i="3"/>
  <c r="E193" i="3"/>
  <c r="Q193" i="3" s="1"/>
  <c r="P176" i="3"/>
  <c r="Q176" i="3" s="1"/>
  <c r="P193" i="3" s="1"/>
  <c r="O176" i="3"/>
  <c r="J176" i="3"/>
  <c r="D176" i="3"/>
  <c r="K159" i="3"/>
  <c r="E159" i="3"/>
  <c r="J142" i="3"/>
  <c r="D142" i="3"/>
  <c r="P142" i="3" s="1"/>
  <c r="Q142" i="3" s="1"/>
  <c r="P159" i="3" s="1"/>
  <c r="Q159" i="3" s="1"/>
  <c r="O124" i="3"/>
  <c r="K124" i="3"/>
  <c r="E124" i="3"/>
  <c r="O107" i="3"/>
  <c r="J107" i="3"/>
  <c r="P107" i="3" s="1"/>
  <c r="Q107" i="3" s="1"/>
  <c r="P124" i="3" s="1"/>
  <c r="D107" i="3"/>
  <c r="O90" i="3"/>
  <c r="K90" i="3"/>
  <c r="E90" i="3"/>
  <c r="P73" i="3"/>
  <c r="Q73" i="3" s="1"/>
  <c r="P90" i="3" s="1"/>
  <c r="J73" i="3"/>
  <c r="D73" i="3"/>
  <c r="K55" i="3"/>
  <c r="E55" i="3"/>
  <c r="Q55" i="3" s="1"/>
  <c r="P38" i="3"/>
  <c r="Q38" i="3" s="1"/>
  <c r="P55" i="3" s="1"/>
  <c r="O38" i="3"/>
  <c r="J38" i="3"/>
  <c r="D38" i="3"/>
  <c r="K21" i="3"/>
  <c r="E21" i="3"/>
  <c r="O4" i="3"/>
  <c r="J4" i="3"/>
  <c r="D4" i="3"/>
  <c r="P4" i="3" s="1"/>
  <c r="Q4" i="3" s="1"/>
  <c r="P21" i="3" s="1"/>
  <c r="Q21" i="3" s="1"/>
  <c r="O392" i="2"/>
  <c r="K392" i="2"/>
  <c r="E392" i="2"/>
  <c r="O375" i="2"/>
  <c r="J375" i="2"/>
  <c r="D375" i="2"/>
  <c r="P375" i="2" s="1"/>
  <c r="Q375" i="2" s="1"/>
  <c r="P392" i="2" s="1"/>
  <c r="O357" i="2"/>
  <c r="K357" i="2"/>
  <c r="E357" i="2"/>
  <c r="O340" i="2"/>
  <c r="J340" i="2"/>
  <c r="D340" i="2"/>
  <c r="P340" i="2" s="1"/>
  <c r="Q340" i="2" s="1"/>
  <c r="P357" i="2" s="1"/>
  <c r="O322" i="2"/>
  <c r="K322" i="2"/>
  <c r="E322" i="2"/>
  <c r="O305" i="2"/>
  <c r="J305" i="2"/>
  <c r="D305" i="2"/>
  <c r="P305" i="2" s="1"/>
  <c r="Q305" i="2" s="1"/>
  <c r="P322" i="2" s="1"/>
  <c r="O287" i="2"/>
  <c r="K287" i="2"/>
  <c r="E287" i="2"/>
  <c r="O270" i="2"/>
  <c r="J270" i="2"/>
  <c r="D270" i="2"/>
  <c r="P270" i="2" s="1"/>
  <c r="Q270" i="2" s="1"/>
  <c r="P287" i="2" s="1"/>
  <c r="O253" i="2"/>
  <c r="K253" i="2"/>
  <c r="E253" i="2"/>
  <c r="Q253" i="2" s="1"/>
  <c r="O236" i="2"/>
  <c r="D236" i="2"/>
  <c r="P236" i="2" s="1"/>
  <c r="Q236" i="2" s="1"/>
  <c r="P253" i="2" s="1"/>
  <c r="O219" i="2"/>
  <c r="K219" i="2"/>
  <c r="E219" i="2"/>
  <c r="Q219" i="2" s="1"/>
  <c r="P202" i="2"/>
  <c r="Q202" i="2" s="1"/>
  <c r="P219" i="2" s="1"/>
  <c r="O202" i="2"/>
  <c r="J202" i="2"/>
  <c r="D202" i="2"/>
  <c r="O184" i="2"/>
  <c r="K184" i="2"/>
  <c r="E184" i="2"/>
  <c r="O164" i="2"/>
  <c r="K164" i="2"/>
  <c r="E164" i="2"/>
  <c r="Q164" i="2" s="1"/>
  <c r="P184" i="2" s="1"/>
  <c r="O147" i="2"/>
  <c r="J147" i="2"/>
  <c r="D147" i="2"/>
  <c r="P147" i="2" s="1"/>
  <c r="Q147" i="2" s="1"/>
  <c r="P164" i="2" s="1"/>
  <c r="O128" i="2"/>
  <c r="K128" i="2"/>
  <c r="E128" i="2"/>
  <c r="Q128" i="2" s="1"/>
  <c r="O111" i="2"/>
  <c r="J111" i="2"/>
  <c r="D111" i="2"/>
  <c r="P111" i="2" s="1"/>
  <c r="Q111" i="2" s="1"/>
  <c r="P128" i="2" s="1"/>
  <c r="O93" i="2"/>
  <c r="K93" i="2"/>
  <c r="E93" i="2"/>
  <c r="O76" i="2"/>
  <c r="J76" i="2"/>
  <c r="P76" i="2" s="1"/>
  <c r="Q76" i="2" s="1"/>
  <c r="P93" i="2" s="1"/>
  <c r="D76" i="2"/>
  <c r="O58" i="2"/>
  <c r="K58" i="2"/>
  <c r="E58" i="2"/>
  <c r="Q58" i="2" s="1"/>
  <c r="O41" i="2"/>
  <c r="D41" i="2"/>
  <c r="P41" i="2" s="1"/>
  <c r="Q41" i="2" s="1"/>
  <c r="P58" i="2" s="1"/>
  <c r="O22" i="2"/>
  <c r="K22" i="2"/>
  <c r="E22" i="2"/>
  <c r="O5" i="2"/>
  <c r="D5" i="2"/>
  <c r="P5" i="2" s="1"/>
  <c r="Q5" i="2" s="1"/>
  <c r="P22" i="2" s="1"/>
  <c r="V13" i="1"/>
  <c r="U13" i="1"/>
  <c r="U12" i="1"/>
  <c r="V12" i="1" s="1"/>
  <c r="V11" i="1"/>
  <c r="U11" i="1"/>
  <c r="U10" i="1"/>
  <c r="V10" i="1" s="1"/>
  <c r="V9" i="1"/>
  <c r="U9" i="1"/>
  <c r="U8" i="1"/>
  <c r="V8" i="1" s="1"/>
  <c r="V7" i="1"/>
  <c r="U7" i="1"/>
  <c r="U6" i="1"/>
  <c r="V6" i="1" s="1"/>
  <c r="V5" i="1"/>
  <c r="U5" i="1"/>
  <c r="U4" i="1"/>
  <c r="V4" i="1" s="1"/>
  <c r="V3" i="1"/>
  <c r="U3" i="1"/>
  <c r="U2" i="1"/>
  <c r="V2" i="1" s="1"/>
  <c r="X31" i="5" l="1"/>
  <c r="X33" i="5"/>
  <c r="X43" i="5"/>
  <c r="X47" i="5"/>
  <c r="Q124" i="3"/>
  <c r="Q262" i="3"/>
  <c r="Q437" i="3"/>
  <c r="Q506" i="3"/>
  <c r="Q679" i="3"/>
  <c r="Q90" i="3"/>
  <c r="Q333" i="3"/>
  <c r="Q472" i="3"/>
  <c r="Q541" i="3"/>
  <c r="Q645" i="3"/>
  <c r="Q184" i="2"/>
  <c r="Q322" i="2"/>
  <c r="Q392" i="2"/>
  <c r="Q93" i="2"/>
  <c r="Q22" i="2"/>
  <c r="Q287" i="2"/>
  <c r="Q357" i="2"/>
</calcChain>
</file>

<file path=xl/sharedStrings.xml><?xml version="1.0" encoding="utf-8"?>
<sst xmlns="http://schemas.openxmlformats.org/spreadsheetml/2006/main" count="4886" uniqueCount="1220">
  <si>
    <t>姓名</t>
    <phoneticPr fontId="3" type="noConversion"/>
  </si>
  <si>
    <t>学号</t>
    <phoneticPr fontId="3" type="noConversion"/>
  </si>
  <si>
    <t>专业</t>
    <phoneticPr fontId="3" type="noConversion"/>
  </si>
  <si>
    <t>成绩</t>
    <phoneticPr fontId="3" type="noConversion"/>
  </si>
  <si>
    <r>
      <rPr>
        <sz val="12"/>
        <rFont val="宋体"/>
        <family val="3"/>
        <charset val="134"/>
      </rPr>
      <t>题名</t>
    </r>
  </si>
  <si>
    <r>
      <rPr>
        <sz val="11"/>
        <color theme="1"/>
        <rFont val="宋体"/>
        <family val="2"/>
        <charset val="134"/>
        <scheme val="minor"/>
      </rPr>
      <t>刊名</t>
    </r>
  </si>
  <si>
    <r>
      <rPr>
        <sz val="11"/>
        <color theme="1"/>
        <rFont val="宋体"/>
        <family val="2"/>
        <charset val="134"/>
        <scheme val="minor"/>
      </rPr>
      <t>类别（</t>
    </r>
    <r>
      <rPr>
        <sz val="12"/>
        <rFont val="Times New Roman"/>
        <family val="1"/>
      </rPr>
      <t>SCI/SCIE/</t>
    </r>
    <r>
      <rPr>
        <sz val="11"/>
        <color theme="1"/>
        <rFont val="宋体"/>
        <family val="2"/>
        <charset val="134"/>
        <scheme val="minor"/>
      </rPr>
      <t>核心期刊</t>
    </r>
    <r>
      <rPr>
        <sz val="12"/>
        <rFont val="Times New Roman"/>
        <family val="1"/>
      </rPr>
      <t>/</t>
    </r>
    <r>
      <rPr>
        <sz val="11"/>
        <color theme="1"/>
        <rFont val="宋体"/>
        <family val="2"/>
        <charset val="134"/>
        <scheme val="minor"/>
      </rPr>
      <t>普通期刊</t>
    </r>
    <r>
      <rPr>
        <sz val="12"/>
        <rFont val="Times New Roman"/>
        <family val="1"/>
      </rPr>
      <t>)</t>
    </r>
  </si>
  <si>
    <r>
      <rPr>
        <sz val="11"/>
        <color theme="1"/>
        <rFont val="宋体"/>
        <family val="2"/>
        <charset val="134"/>
        <scheme val="minor"/>
      </rPr>
      <t>作者排名</t>
    </r>
  </si>
  <si>
    <t>排名位次
（限并列一、二作者）</t>
  </si>
  <si>
    <r>
      <rPr>
        <sz val="11"/>
        <color theme="1"/>
        <rFont val="宋体"/>
        <family val="2"/>
        <charset val="134"/>
        <scheme val="minor"/>
      </rPr>
      <t>影响因子</t>
    </r>
  </si>
  <si>
    <r>
      <rPr>
        <sz val="11"/>
        <color theme="1"/>
        <rFont val="宋体"/>
        <family val="2"/>
        <charset val="134"/>
        <scheme val="minor"/>
      </rPr>
      <t>大类分区</t>
    </r>
  </si>
  <si>
    <t>见刊时间
（年/月）</t>
  </si>
  <si>
    <r>
      <rPr>
        <sz val="11"/>
        <color theme="1"/>
        <rFont val="宋体"/>
        <family val="2"/>
        <charset val="134"/>
        <scheme val="minor"/>
      </rPr>
      <t>第一单位</t>
    </r>
  </si>
  <si>
    <t>项目校、省、部、国家级</t>
    <phoneticPr fontId="3" type="noConversion"/>
  </si>
  <si>
    <t>校、省、部、国家级</t>
  </si>
  <si>
    <t>社会活动</t>
    <phoneticPr fontId="3" type="noConversion"/>
  </si>
  <si>
    <t>学术与科研活动成绩</t>
  </si>
  <si>
    <t>社会活动成绩</t>
    <phoneticPr fontId="3" type="noConversion"/>
  </si>
  <si>
    <t>备注</t>
    <phoneticPr fontId="3" type="noConversion"/>
  </si>
  <si>
    <t>评委打分</t>
    <phoneticPr fontId="3" type="noConversion"/>
  </si>
  <si>
    <r>
      <rPr>
        <sz val="12"/>
        <rFont val="宋体"/>
        <family val="3"/>
        <charset val="134"/>
      </rPr>
      <t>学习成绩</t>
    </r>
    <r>
      <rPr>
        <sz val="12"/>
        <rFont val="Times New Roman"/>
        <family val="1"/>
      </rPr>
      <t>+</t>
    </r>
    <r>
      <rPr>
        <sz val="12"/>
        <rFont val="宋体"/>
        <family val="3"/>
        <charset val="134"/>
      </rPr>
      <t>学术科研</t>
    </r>
    <r>
      <rPr>
        <sz val="12"/>
        <rFont val="Times New Roman"/>
        <family val="1"/>
      </rPr>
      <t>+</t>
    </r>
    <r>
      <rPr>
        <sz val="12"/>
        <rFont val="宋体"/>
        <family val="3"/>
        <charset val="134"/>
      </rPr>
      <t>社会活动（学部部分）</t>
    </r>
    <phoneticPr fontId="3" type="noConversion"/>
  </si>
  <si>
    <t>总分</t>
    <phoneticPr fontId="3" type="noConversion"/>
  </si>
  <si>
    <t>蔺宇</t>
    <phoneticPr fontId="3" type="noConversion"/>
  </si>
  <si>
    <t>20174026001</t>
    <phoneticPr fontId="3" type="noConversion"/>
  </si>
  <si>
    <t>药物化学</t>
    <phoneticPr fontId="3" type="noConversion"/>
  </si>
  <si>
    <t>王旭</t>
    <phoneticPr fontId="3" type="noConversion"/>
  </si>
  <si>
    <t>20174026002</t>
    <phoneticPr fontId="3" type="noConversion"/>
  </si>
  <si>
    <t>周舟</t>
    <phoneticPr fontId="3" type="noConversion"/>
  </si>
  <si>
    <t>20174026003</t>
    <phoneticPr fontId="3" type="noConversion"/>
  </si>
  <si>
    <t>王燕</t>
    <phoneticPr fontId="3" type="noConversion"/>
  </si>
  <si>
    <t>20174026004</t>
    <phoneticPr fontId="3" type="noConversion"/>
  </si>
  <si>
    <t>临床药学</t>
    <phoneticPr fontId="3" type="noConversion"/>
  </si>
  <si>
    <t>汪媛</t>
    <phoneticPr fontId="3" type="noConversion"/>
  </si>
  <si>
    <t>20174026005</t>
    <phoneticPr fontId="3" type="noConversion"/>
  </si>
  <si>
    <t>药剂学</t>
    <phoneticPr fontId="3" type="noConversion"/>
  </si>
  <si>
    <t>易琳</t>
    <phoneticPr fontId="3" type="noConversion"/>
  </si>
  <si>
    <t>20174026006</t>
    <phoneticPr fontId="3" type="noConversion"/>
  </si>
  <si>
    <t>药物分析</t>
    <phoneticPr fontId="3" type="noConversion"/>
  </si>
  <si>
    <t>周丹丹</t>
    <phoneticPr fontId="3" type="noConversion"/>
  </si>
  <si>
    <t>20174026007</t>
    <phoneticPr fontId="3" type="noConversion"/>
  </si>
  <si>
    <t xml:space="preserve">UGT-dependent regioselective glucuronidation of ursodeoxycholic acid and obeticholic acid and selective transport of the consequent acyl glucuronides by OATP1B1 and 1B3 </t>
    <phoneticPr fontId="3" type="noConversion"/>
  </si>
  <si>
    <t>Chemico-Biological Interactions</t>
    <phoneticPr fontId="3" type="noConversion"/>
  </si>
  <si>
    <r>
      <rPr>
        <sz val="12"/>
        <rFont val="宋体"/>
        <family val="3"/>
        <charset val="134"/>
      </rPr>
      <t>共一（</t>
    </r>
    <r>
      <rPr>
        <sz val="12"/>
        <rFont val="Times New Roman"/>
        <family val="1"/>
      </rPr>
      <t>2</t>
    </r>
    <r>
      <rPr>
        <sz val="12"/>
        <rFont val="宋体"/>
        <family val="3"/>
        <charset val="134"/>
      </rPr>
      <t>共一）</t>
    </r>
    <phoneticPr fontId="3" type="noConversion"/>
  </si>
  <si>
    <t>徐宇嘉</t>
    <phoneticPr fontId="3" type="noConversion"/>
  </si>
  <si>
    <t>20174026008</t>
    <phoneticPr fontId="3" type="noConversion"/>
  </si>
  <si>
    <t>药理学</t>
    <phoneticPr fontId="3" type="noConversion"/>
  </si>
  <si>
    <t>Mebendazole elicits potent antimyeloma activity by inhibiting the USP5/c-Maf axis.</t>
    <phoneticPr fontId="3" type="noConversion"/>
  </si>
  <si>
    <t xml:space="preserve">Acta Pharmacol Sin. </t>
    <phoneticPr fontId="3" type="noConversion"/>
  </si>
  <si>
    <t>共一（3共一）</t>
    <phoneticPr fontId="3" type="noConversion"/>
  </si>
  <si>
    <t>朱永铭</t>
    <phoneticPr fontId="3" type="noConversion"/>
  </si>
  <si>
    <t>20174026009</t>
    <phoneticPr fontId="3" type="noConversion"/>
  </si>
  <si>
    <r>
      <t>2017</t>
    </r>
    <r>
      <rPr>
        <sz val="12"/>
        <rFont val="宋体"/>
        <family val="3"/>
        <charset val="134"/>
      </rPr>
      <t xml:space="preserve">级博士班班长 </t>
    </r>
    <r>
      <rPr>
        <sz val="12"/>
        <rFont val="Times New Roman"/>
        <family val="1"/>
      </rPr>
      <t>10
2018-2019</t>
    </r>
    <r>
      <rPr>
        <sz val="12"/>
        <rFont val="宋体"/>
        <family val="3"/>
        <charset val="134"/>
      </rPr>
      <t xml:space="preserve">年校级优秀研究生 </t>
    </r>
    <r>
      <rPr>
        <sz val="12"/>
        <rFont val="Times New Roman"/>
        <family val="1"/>
      </rPr>
      <t>8</t>
    </r>
    <phoneticPr fontId="3" type="noConversion"/>
  </si>
  <si>
    <t>张顺</t>
    <phoneticPr fontId="3" type="noConversion"/>
  </si>
  <si>
    <t>20174026011</t>
    <phoneticPr fontId="3" type="noConversion"/>
  </si>
  <si>
    <t>Impact of Dopamine Oxidation on Dopaminergic Neurodegeneration.</t>
    <phoneticPr fontId="3" type="noConversion"/>
  </si>
  <si>
    <t>ACS Chemical Neuroscience</t>
    <phoneticPr fontId="3" type="noConversion"/>
  </si>
  <si>
    <t>张洁</t>
    <phoneticPr fontId="3" type="noConversion"/>
  </si>
  <si>
    <t>20174026012</t>
    <phoneticPr fontId="3" type="noConversion"/>
  </si>
  <si>
    <t>王明梅</t>
    <phoneticPr fontId="3" type="noConversion"/>
  </si>
  <si>
    <t>20174026013</t>
    <phoneticPr fontId="3" type="noConversion"/>
  </si>
  <si>
    <t>药学院细则</t>
    <phoneticPr fontId="3" type="noConversion"/>
  </si>
  <si>
    <t>姓名</t>
  </si>
  <si>
    <t>学号</t>
  </si>
  <si>
    <t>成绩</t>
    <phoneticPr fontId="3" type="noConversion"/>
  </si>
  <si>
    <t>科研成绩</t>
    <phoneticPr fontId="3" type="noConversion"/>
  </si>
  <si>
    <t>社会工作</t>
  </si>
  <si>
    <t>总分</t>
  </si>
  <si>
    <t>评委打分</t>
  </si>
  <si>
    <t>学科成绩</t>
    <phoneticPr fontId="3" type="noConversion"/>
  </si>
  <si>
    <t>平均成绩</t>
    <phoneticPr fontId="3" type="noConversion"/>
  </si>
  <si>
    <t>文章名</t>
    <phoneticPr fontId="3" type="noConversion"/>
  </si>
  <si>
    <t>刊名</t>
    <phoneticPr fontId="3" type="noConversion"/>
  </si>
  <si>
    <t>文章类型</t>
    <phoneticPr fontId="3" type="noConversion"/>
  </si>
  <si>
    <t>作者排序</t>
    <phoneticPr fontId="3" type="noConversion"/>
  </si>
  <si>
    <t>得分</t>
    <phoneticPr fontId="3" type="noConversion"/>
  </si>
  <si>
    <t>科研总分</t>
    <phoneticPr fontId="3" type="noConversion"/>
  </si>
  <si>
    <t>得分分类</t>
    <phoneticPr fontId="3" type="noConversion"/>
  </si>
  <si>
    <t>性质</t>
    <phoneticPr fontId="3" type="noConversion"/>
  </si>
  <si>
    <t>内容</t>
    <phoneticPr fontId="3" type="noConversion"/>
  </si>
  <si>
    <t>得分</t>
    <phoneticPr fontId="3" type="noConversion"/>
  </si>
  <si>
    <t>活动总分</t>
    <phoneticPr fontId="3" type="noConversion"/>
  </si>
  <si>
    <t>吴书伟</t>
    <phoneticPr fontId="3" type="noConversion"/>
  </si>
  <si>
    <t>担任职务</t>
    <phoneticPr fontId="3" type="noConversion"/>
  </si>
  <si>
    <t>参与活动</t>
    <phoneticPr fontId="3" type="noConversion"/>
  </si>
  <si>
    <t>获得荣誉</t>
    <phoneticPr fontId="3" type="noConversion"/>
  </si>
  <si>
    <t>注解</t>
    <phoneticPr fontId="3" type="noConversion"/>
  </si>
  <si>
    <t>手动输入成绩</t>
    <phoneticPr fontId="3" type="noConversion"/>
  </si>
  <si>
    <t>自动计算</t>
    <phoneticPr fontId="3" type="noConversion"/>
  </si>
  <si>
    <t>手动输入</t>
    <phoneticPr fontId="3" type="noConversion"/>
  </si>
  <si>
    <t>手动输入</t>
    <phoneticPr fontId="3" type="noConversion"/>
  </si>
  <si>
    <t>下拉选择</t>
    <phoneticPr fontId="3" type="noConversion"/>
  </si>
  <si>
    <t>下拉选择</t>
    <phoneticPr fontId="3" type="noConversion"/>
  </si>
  <si>
    <t>自动计算</t>
    <phoneticPr fontId="3" type="noConversion"/>
  </si>
  <si>
    <t>下拉选择</t>
    <phoneticPr fontId="3" type="noConversion"/>
  </si>
  <si>
    <t>手动输入具体内容</t>
    <phoneticPr fontId="3" type="noConversion"/>
  </si>
  <si>
    <t>自动计算</t>
    <phoneticPr fontId="3" type="noConversion"/>
  </si>
  <si>
    <t>医学部加分细则</t>
    <phoneticPr fontId="3" type="noConversion"/>
  </si>
  <si>
    <t>成绩</t>
    <phoneticPr fontId="3" type="noConversion"/>
  </si>
  <si>
    <t>社会活动</t>
    <phoneticPr fontId="3" type="noConversion"/>
  </si>
  <si>
    <t>学科成绩</t>
    <phoneticPr fontId="3" type="noConversion"/>
  </si>
  <si>
    <t>学分</t>
    <phoneticPr fontId="3" type="noConversion"/>
  </si>
  <si>
    <t>加权成绩</t>
    <phoneticPr fontId="3" type="noConversion"/>
  </si>
  <si>
    <t>文章名</t>
    <phoneticPr fontId="3" type="noConversion"/>
  </si>
  <si>
    <t>作者排序</t>
    <phoneticPr fontId="3" type="noConversion"/>
  </si>
  <si>
    <t>科研总分</t>
    <phoneticPr fontId="3" type="noConversion"/>
  </si>
  <si>
    <t>内容</t>
    <phoneticPr fontId="3" type="noConversion"/>
  </si>
  <si>
    <t>得分</t>
    <phoneticPr fontId="3" type="noConversion"/>
  </si>
  <si>
    <t>注解</t>
    <phoneticPr fontId="3" type="noConversion"/>
  </si>
  <si>
    <t>手动输入成绩</t>
    <phoneticPr fontId="3" type="noConversion"/>
  </si>
  <si>
    <t>手动输入学分</t>
    <phoneticPr fontId="3" type="noConversion"/>
  </si>
  <si>
    <t>下拉选择</t>
    <phoneticPr fontId="3" type="noConversion"/>
  </si>
  <si>
    <t>手动输入具体内容</t>
    <phoneticPr fontId="3" type="noConversion"/>
  </si>
  <si>
    <t>药学院细则</t>
  </si>
  <si>
    <t>科研成绩</t>
    <phoneticPr fontId="3" type="noConversion"/>
  </si>
  <si>
    <t>平均成绩</t>
    <phoneticPr fontId="3" type="noConversion"/>
  </si>
  <si>
    <t>文章名</t>
    <phoneticPr fontId="3" type="noConversion"/>
  </si>
  <si>
    <t>科研总分</t>
    <phoneticPr fontId="3" type="noConversion"/>
  </si>
  <si>
    <t>得分分类</t>
    <phoneticPr fontId="3" type="noConversion"/>
  </si>
  <si>
    <t>性质</t>
    <phoneticPr fontId="3" type="noConversion"/>
  </si>
  <si>
    <t>内容</t>
    <phoneticPr fontId="3" type="noConversion"/>
  </si>
  <si>
    <t>得分</t>
    <phoneticPr fontId="3" type="noConversion"/>
  </si>
  <si>
    <t>李向阳</t>
  </si>
  <si>
    <t>20184026002</t>
  </si>
  <si>
    <t>担任职务</t>
    <phoneticPr fontId="3" type="noConversion"/>
  </si>
  <si>
    <t>参与活动</t>
    <phoneticPr fontId="3" type="noConversion"/>
  </si>
  <si>
    <t>手动输入成绩</t>
    <phoneticPr fontId="3" type="noConversion"/>
  </si>
  <si>
    <t>自动计算</t>
    <phoneticPr fontId="3" type="noConversion"/>
  </si>
  <si>
    <t>下拉选择</t>
    <phoneticPr fontId="3" type="noConversion"/>
  </si>
  <si>
    <t>手动输入</t>
    <phoneticPr fontId="3" type="noConversion"/>
  </si>
  <si>
    <t>自动计算</t>
    <phoneticPr fontId="3" type="noConversion"/>
  </si>
  <si>
    <t>医学部加分细则</t>
    <phoneticPr fontId="3" type="noConversion"/>
  </si>
  <si>
    <t>社会活动</t>
    <phoneticPr fontId="3" type="noConversion"/>
  </si>
  <si>
    <t>学分</t>
    <phoneticPr fontId="3" type="noConversion"/>
  </si>
  <si>
    <t>加权成绩</t>
    <phoneticPr fontId="3" type="noConversion"/>
  </si>
  <si>
    <t>刊名</t>
    <phoneticPr fontId="3" type="noConversion"/>
  </si>
  <si>
    <t>文章类型</t>
    <phoneticPr fontId="3" type="noConversion"/>
  </si>
  <si>
    <t>科研总分</t>
    <phoneticPr fontId="3" type="noConversion"/>
  </si>
  <si>
    <t>活动总分</t>
    <phoneticPr fontId="3" type="noConversion"/>
  </si>
  <si>
    <t>注解</t>
    <phoneticPr fontId="3" type="noConversion"/>
  </si>
  <si>
    <t>手动输入具体内容</t>
    <phoneticPr fontId="3" type="noConversion"/>
  </si>
  <si>
    <t>科研成绩</t>
    <phoneticPr fontId="3" type="noConversion"/>
  </si>
  <si>
    <t>活动总分</t>
    <phoneticPr fontId="3" type="noConversion"/>
  </si>
  <si>
    <t>李明</t>
  </si>
  <si>
    <t>20184026005</t>
  </si>
  <si>
    <t>注解</t>
    <phoneticPr fontId="3" type="noConversion"/>
  </si>
  <si>
    <t>手动输入</t>
    <phoneticPr fontId="3" type="noConversion"/>
  </si>
  <si>
    <t>医学部加分细则</t>
    <phoneticPr fontId="3" type="noConversion"/>
  </si>
  <si>
    <t>学科成绩</t>
    <phoneticPr fontId="3" type="noConversion"/>
  </si>
  <si>
    <t>加权成绩</t>
    <phoneticPr fontId="3" type="noConversion"/>
  </si>
  <si>
    <t>刊名</t>
    <phoneticPr fontId="3" type="noConversion"/>
  </si>
  <si>
    <t>文章类型</t>
    <phoneticPr fontId="3" type="noConversion"/>
  </si>
  <si>
    <t>性质</t>
    <phoneticPr fontId="3" type="noConversion"/>
  </si>
  <si>
    <t>刊名</t>
    <phoneticPr fontId="3" type="noConversion"/>
  </si>
  <si>
    <t>内容</t>
    <phoneticPr fontId="3" type="noConversion"/>
  </si>
  <si>
    <t>孟凡义</t>
  </si>
  <si>
    <t>20184026006</t>
  </si>
  <si>
    <t>担任职务</t>
    <phoneticPr fontId="3" type="noConversion"/>
  </si>
  <si>
    <t>参与活动</t>
    <phoneticPr fontId="3" type="noConversion"/>
  </si>
  <si>
    <t>手动输入成绩</t>
    <phoneticPr fontId="3" type="noConversion"/>
  </si>
  <si>
    <t>自动计算</t>
    <phoneticPr fontId="3" type="noConversion"/>
  </si>
  <si>
    <t>学分</t>
    <phoneticPr fontId="3" type="noConversion"/>
  </si>
  <si>
    <t>科研总分</t>
    <phoneticPr fontId="3" type="noConversion"/>
  </si>
  <si>
    <t>活动总分</t>
    <phoneticPr fontId="3" type="noConversion"/>
  </si>
  <si>
    <t>手动输入学分</t>
    <phoneticPr fontId="3" type="noConversion"/>
  </si>
  <si>
    <t>手动输入</t>
    <phoneticPr fontId="3" type="noConversion"/>
  </si>
  <si>
    <t>下拉选择</t>
    <phoneticPr fontId="3" type="noConversion"/>
  </si>
  <si>
    <t>药学院细则</t>
    <phoneticPr fontId="3" type="noConversion"/>
  </si>
  <si>
    <t>学科成绩</t>
    <phoneticPr fontId="3" type="noConversion"/>
  </si>
  <si>
    <t>平均成绩</t>
    <phoneticPr fontId="3" type="noConversion"/>
  </si>
  <si>
    <t>文章名</t>
    <phoneticPr fontId="3" type="noConversion"/>
  </si>
  <si>
    <t>文章类型</t>
    <phoneticPr fontId="3" type="noConversion"/>
  </si>
  <si>
    <t>科研总分</t>
    <phoneticPr fontId="3" type="noConversion"/>
  </si>
  <si>
    <t>得分分类</t>
    <phoneticPr fontId="3" type="noConversion"/>
  </si>
  <si>
    <t>周贤用</t>
    <phoneticPr fontId="3" type="noConversion"/>
  </si>
  <si>
    <t>RIP1K在缺血性中风诱导的胶质瘢痕形成中的作用及机制（KYCX19_1972）</t>
    <phoneticPr fontId="3" type="noConversion"/>
  </si>
  <si>
    <t>江苏省研究生科研与实践创新计划</t>
    <phoneticPr fontId="3" type="noConversion"/>
  </si>
  <si>
    <t>省级项目</t>
  </si>
  <si>
    <t>独一第一</t>
  </si>
  <si>
    <t>获得荣誉</t>
    <phoneticPr fontId="3" type="noConversion"/>
  </si>
  <si>
    <t>周贤用</t>
  </si>
  <si>
    <t>RIP1K在缺血性中风诱导的胶质瘢痕形成中的作用及机制（KYCX19_1972）</t>
  </si>
  <si>
    <t>江苏省研究生科研与实践创新计划</t>
  </si>
  <si>
    <t>吴丹</t>
  </si>
  <si>
    <t>20184026008</t>
  </si>
  <si>
    <t>手动输入学分</t>
    <phoneticPr fontId="3" type="noConversion"/>
  </si>
  <si>
    <t>胡建</t>
  </si>
  <si>
    <t>20184026009</t>
  </si>
  <si>
    <t>获得荣誉</t>
    <phoneticPr fontId="3" type="noConversion"/>
  </si>
  <si>
    <t>手动输入成绩</t>
    <phoneticPr fontId="3" type="noConversion"/>
  </si>
  <si>
    <t>手动输入具体内容</t>
    <phoneticPr fontId="3" type="noConversion"/>
  </si>
  <si>
    <t>医学部加分细则</t>
    <phoneticPr fontId="3" type="noConversion"/>
  </si>
  <si>
    <t>成绩</t>
    <phoneticPr fontId="3" type="noConversion"/>
  </si>
  <si>
    <t>科研成绩</t>
    <phoneticPr fontId="3" type="noConversion"/>
  </si>
  <si>
    <t>社会活动</t>
    <phoneticPr fontId="3" type="noConversion"/>
  </si>
  <si>
    <t>学分</t>
    <phoneticPr fontId="3" type="noConversion"/>
  </si>
  <si>
    <t>文章类型</t>
    <phoneticPr fontId="3" type="noConversion"/>
  </si>
  <si>
    <t>作者排序</t>
    <phoneticPr fontId="3" type="noConversion"/>
  </si>
  <si>
    <t>内容</t>
    <phoneticPr fontId="3" type="noConversion"/>
  </si>
  <si>
    <t>手动输入学分</t>
    <phoneticPr fontId="3" type="noConversion"/>
  </si>
  <si>
    <t>平均成绩</t>
    <phoneticPr fontId="3" type="noConversion"/>
  </si>
  <si>
    <t>何远明</t>
  </si>
  <si>
    <t>班长</t>
  </si>
  <si>
    <t>18级博士班长</t>
  </si>
  <si>
    <t>参与活动</t>
    <phoneticPr fontId="3" type="noConversion"/>
  </si>
  <si>
    <t>校级</t>
  </si>
  <si>
    <t>校优秀研究生</t>
  </si>
  <si>
    <t>得分分类</t>
    <phoneticPr fontId="3" type="noConversion"/>
  </si>
  <si>
    <t>孙宏洋</t>
  </si>
  <si>
    <t>20184026011</t>
  </si>
  <si>
    <t>王鑫鑫</t>
  </si>
  <si>
    <t>20184026012</t>
  </si>
  <si>
    <t>路家琦</t>
  </si>
  <si>
    <t>20184026013</t>
  </si>
  <si>
    <t>摄影比赛一等</t>
    <phoneticPr fontId="7" type="noConversion"/>
  </si>
  <si>
    <t>陈佳丽</t>
  </si>
  <si>
    <t>20184026014</t>
  </si>
  <si>
    <t>药学院细则</t>
    <phoneticPr fontId="3" type="noConversion"/>
  </si>
  <si>
    <t>成绩</t>
    <phoneticPr fontId="3" type="noConversion"/>
  </si>
  <si>
    <t>科研成绩</t>
    <phoneticPr fontId="3" type="noConversion"/>
  </si>
  <si>
    <t>学科成绩</t>
    <phoneticPr fontId="3" type="noConversion"/>
  </si>
  <si>
    <t>作者排序</t>
    <phoneticPr fontId="3" type="noConversion"/>
  </si>
  <si>
    <t>内容</t>
    <phoneticPr fontId="3" type="noConversion"/>
  </si>
  <si>
    <t>得分</t>
    <phoneticPr fontId="3" type="noConversion"/>
  </si>
  <si>
    <t>活动总分</t>
    <phoneticPr fontId="3" type="noConversion"/>
  </si>
  <si>
    <t>涂佳林</t>
    <phoneticPr fontId="3" type="noConversion"/>
  </si>
  <si>
    <t>Ni-Catalyzed deaminative hydroalkylation
of internal alkynes†</t>
    <phoneticPr fontId="3" type="noConversion"/>
  </si>
  <si>
    <t>chemical communications</t>
    <phoneticPr fontId="3" type="noConversion"/>
  </si>
  <si>
    <t>Ⅰ区</t>
    <phoneticPr fontId="3" type="noConversion"/>
  </si>
  <si>
    <t>第二作者</t>
    <phoneticPr fontId="3" type="noConversion"/>
  </si>
  <si>
    <t>担任职务</t>
    <phoneticPr fontId="3" type="noConversion"/>
  </si>
  <si>
    <t>研会干事</t>
    <phoneticPr fontId="3" type="noConversion"/>
  </si>
  <si>
    <t>研究生会干事</t>
    <phoneticPr fontId="3" type="noConversion"/>
  </si>
  <si>
    <t>注解</t>
    <phoneticPr fontId="3" type="noConversion"/>
  </si>
  <si>
    <t>手动输入成绩</t>
    <phoneticPr fontId="3" type="noConversion"/>
  </si>
  <si>
    <t>下拉选择</t>
    <phoneticPr fontId="3" type="noConversion"/>
  </si>
  <si>
    <t>手动输入</t>
    <phoneticPr fontId="3" type="noConversion"/>
  </si>
  <si>
    <t>自动计算</t>
    <phoneticPr fontId="3" type="noConversion"/>
  </si>
  <si>
    <t>手动输入具体内容</t>
    <phoneticPr fontId="3" type="noConversion"/>
  </si>
  <si>
    <t>医学部加分细则</t>
    <phoneticPr fontId="3" type="noConversion"/>
  </si>
  <si>
    <t>社会活动</t>
    <phoneticPr fontId="3" type="noConversion"/>
  </si>
  <si>
    <t>学分</t>
    <phoneticPr fontId="3" type="noConversion"/>
  </si>
  <si>
    <t>加权成绩</t>
    <phoneticPr fontId="3" type="noConversion"/>
  </si>
  <si>
    <t>文章名</t>
    <phoneticPr fontId="3" type="noConversion"/>
  </si>
  <si>
    <t>刊名</t>
    <phoneticPr fontId="3" type="noConversion"/>
  </si>
  <si>
    <t>性质</t>
    <phoneticPr fontId="3" type="noConversion"/>
  </si>
  <si>
    <t>涂佳林</t>
    <phoneticPr fontId="3" type="noConversion"/>
  </si>
  <si>
    <t>Ni-Catalyzed deaminative hydroalkylation
of internal alkynes†</t>
    <phoneticPr fontId="3" type="noConversion"/>
  </si>
  <si>
    <t>chemical communications</t>
    <phoneticPr fontId="3" type="noConversion"/>
  </si>
  <si>
    <t>一区</t>
    <phoneticPr fontId="3" type="noConversion"/>
  </si>
  <si>
    <t>二作</t>
    <phoneticPr fontId="3" type="noConversion"/>
  </si>
  <si>
    <t>研究生会干事</t>
    <phoneticPr fontId="3" type="noConversion"/>
  </si>
  <si>
    <t>文章类型</t>
    <phoneticPr fontId="3" type="noConversion"/>
  </si>
  <si>
    <t>得分分类</t>
    <phoneticPr fontId="3" type="noConversion"/>
  </si>
  <si>
    <t>占林俊</t>
    <phoneticPr fontId="3" type="noConversion"/>
  </si>
  <si>
    <t>Ⅰ区或因子&gt;5.0</t>
  </si>
  <si>
    <t>干事</t>
  </si>
  <si>
    <t>药学院研究生会干事</t>
    <phoneticPr fontId="3" type="noConversion"/>
  </si>
  <si>
    <t>文体类</t>
  </si>
  <si>
    <t>医学部篮球赛</t>
    <phoneticPr fontId="3" type="noConversion"/>
  </si>
  <si>
    <t>科技类</t>
  </si>
  <si>
    <t>元旦晚会</t>
    <phoneticPr fontId="3" type="noConversion"/>
  </si>
  <si>
    <t>获得荣誉</t>
    <phoneticPr fontId="3" type="noConversion"/>
  </si>
  <si>
    <t>学科成绩</t>
    <phoneticPr fontId="3" type="noConversion"/>
  </si>
  <si>
    <t>作者排序</t>
    <phoneticPr fontId="3" type="noConversion"/>
  </si>
  <si>
    <t>性质</t>
    <phoneticPr fontId="3" type="noConversion"/>
  </si>
  <si>
    <t>药学院研究生会干事</t>
    <phoneticPr fontId="3" type="noConversion"/>
  </si>
  <si>
    <t>元旦晚会</t>
    <phoneticPr fontId="3" type="noConversion"/>
  </si>
  <si>
    <t>下拉选择</t>
    <phoneticPr fontId="3" type="noConversion"/>
  </si>
  <si>
    <t>成绩</t>
  </si>
  <si>
    <t>科研成绩</t>
  </si>
  <si>
    <t>学科成绩</t>
  </si>
  <si>
    <t>平均成绩</t>
  </si>
  <si>
    <t>文章名</t>
  </si>
  <si>
    <t>刊名</t>
  </si>
  <si>
    <t>文章类型</t>
  </si>
  <si>
    <t>作者排序</t>
  </si>
  <si>
    <t>得分</t>
  </si>
  <si>
    <t>科研总分</t>
  </si>
  <si>
    <t>得分分类</t>
  </si>
  <si>
    <t>性质</t>
  </si>
  <si>
    <t>内容</t>
  </si>
  <si>
    <t>活动总分</t>
  </si>
  <si>
    <t>夏凯江</t>
    <phoneticPr fontId="3" type="noConversion"/>
  </si>
  <si>
    <t>担任职务</t>
  </si>
  <si>
    <t>参与活动</t>
  </si>
  <si>
    <t>文体活动</t>
    <phoneticPr fontId="3" type="noConversion"/>
  </si>
  <si>
    <t>趣味运动会</t>
    <phoneticPr fontId="3" type="noConversion"/>
  </si>
  <si>
    <t>获得荣誉</t>
  </si>
  <si>
    <t>注解</t>
  </si>
  <si>
    <t>手动输入成绩</t>
  </si>
  <si>
    <t>自动计算</t>
  </si>
  <si>
    <t>手动输入</t>
  </si>
  <si>
    <t>下拉选择</t>
  </si>
  <si>
    <t>手动输入具体内容</t>
  </si>
  <si>
    <t>医学部加分细则</t>
  </si>
  <si>
    <t>社会活动</t>
  </si>
  <si>
    <t>学分</t>
  </si>
  <si>
    <t>加权成绩</t>
  </si>
  <si>
    <t>文体活动</t>
    <phoneticPr fontId="3" type="noConversion"/>
  </si>
  <si>
    <t>趣味运动会</t>
    <phoneticPr fontId="3" type="noConversion"/>
  </si>
  <si>
    <t>手动输入学分</t>
  </si>
  <si>
    <t>药学院细则</t>
    <phoneticPr fontId="3" type="noConversion"/>
  </si>
  <si>
    <t>平均成绩</t>
    <phoneticPr fontId="3" type="noConversion"/>
  </si>
  <si>
    <t>徐晨</t>
  </si>
  <si>
    <t>参与活动</t>
    <phoneticPr fontId="3" type="noConversion"/>
  </si>
  <si>
    <t>文体类</t>
    <phoneticPr fontId="3" type="noConversion"/>
  </si>
  <si>
    <t>自动计算</t>
    <phoneticPr fontId="3" type="noConversion"/>
  </si>
  <si>
    <t>手动输入</t>
    <phoneticPr fontId="3" type="noConversion"/>
  </si>
  <si>
    <t>医学部加分细则</t>
    <phoneticPr fontId="3" type="noConversion"/>
  </si>
  <si>
    <t>文章类型</t>
    <phoneticPr fontId="3" type="noConversion"/>
  </si>
  <si>
    <t>得分</t>
    <phoneticPr fontId="3" type="noConversion"/>
  </si>
  <si>
    <t>趣味运动会</t>
    <phoneticPr fontId="3" type="noConversion"/>
  </si>
  <si>
    <t>徐庆峰</t>
  </si>
  <si>
    <t xml:space="preserve">1. Recent Advan
ces in Developing K-Ras Plasma Membrane Localization Inhibitors
</t>
  </si>
  <si>
    <t>1.Current Topics in Medicinal Chemistry</t>
  </si>
  <si>
    <t>Ⅱ区或因子&gt;3.0</t>
  </si>
  <si>
    <t>医学部研究生会干事</t>
  </si>
  <si>
    <t>联谊活动</t>
  </si>
  <si>
    <t>迎新晚会</t>
  </si>
  <si>
    <t>硕博交流会</t>
  </si>
  <si>
    <t>趣味运动会</t>
  </si>
  <si>
    <t>Ⅲ区/Ⅳ区</t>
  </si>
  <si>
    <t>科研总分</t>
    <phoneticPr fontId="3" type="noConversion"/>
  </si>
  <si>
    <t>封顺</t>
    <phoneticPr fontId="3" type="noConversion"/>
  </si>
  <si>
    <t>担任职务</t>
    <phoneticPr fontId="3" type="noConversion"/>
  </si>
  <si>
    <t>部长</t>
  </si>
  <si>
    <t>药学院十三届研会办公室部长</t>
    <phoneticPr fontId="3" type="noConversion"/>
  </si>
  <si>
    <t>2019年药学院元旦晚会筹备、演出</t>
    <phoneticPr fontId="3" type="noConversion"/>
  </si>
  <si>
    <t>趣味运动会筹备、记分员</t>
    <phoneticPr fontId="3" type="noConversion"/>
  </si>
  <si>
    <t>医学部篮球赛药学院队员招募</t>
    <phoneticPr fontId="3" type="noConversion"/>
  </si>
  <si>
    <t>文章名</t>
    <phoneticPr fontId="3" type="noConversion"/>
  </si>
  <si>
    <t>药学院十三届研会办公室部长</t>
    <phoneticPr fontId="3" type="noConversion"/>
  </si>
  <si>
    <t>2019年药学院元旦晚会筹备、演出</t>
    <phoneticPr fontId="3" type="noConversion"/>
  </si>
  <si>
    <t>趣味运动会筹备、记分员</t>
    <phoneticPr fontId="3" type="noConversion"/>
  </si>
  <si>
    <t>医学部篮球赛药学院队员招募</t>
    <phoneticPr fontId="3" type="noConversion"/>
  </si>
  <si>
    <t>手动输入学分</t>
    <phoneticPr fontId="3" type="noConversion"/>
  </si>
  <si>
    <t>林雪花</t>
    <phoneticPr fontId="3" type="noConversion"/>
  </si>
  <si>
    <t>篮球赛</t>
    <phoneticPr fontId="3" type="noConversion"/>
  </si>
  <si>
    <t>篮球赛优秀队员</t>
    <phoneticPr fontId="7" type="noConversion"/>
  </si>
  <si>
    <t>篮球赛优秀队员</t>
  </si>
  <si>
    <t>黄沈嘉</t>
    <phoneticPr fontId="3" type="noConversion"/>
  </si>
  <si>
    <t>黄沈嘉</t>
    <phoneticPr fontId="3" type="noConversion"/>
  </si>
  <si>
    <t>李厅</t>
    <phoneticPr fontId="3" type="noConversion"/>
  </si>
  <si>
    <r>
      <t xml:space="preserve">Rationally designed monodisperse Gd2O3/Bi2S3 hybrid nanodots for efficient cancer theranostics </t>
    </r>
    <r>
      <rPr>
        <sz val="11"/>
        <color indexed="10"/>
        <rFont val="Times New Roman"/>
        <family val="1"/>
      </rPr>
      <t xml:space="preserve">  </t>
    </r>
    <phoneticPr fontId="3" type="noConversion"/>
  </si>
  <si>
    <t>small</t>
    <phoneticPr fontId="3" type="noConversion"/>
  </si>
  <si>
    <t>三共一</t>
  </si>
  <si>
    <t>班委</t>
  </si>
  <si>
    <t>学习委员</t>
    <phoneticPr fontId="3" type="noConversion"/>
  </si>
  <si>
    <t>注解</t>
    <phoneticPr fontId="3" type="noConversion"/>
  </si>
  <si>
    <t>成绩</t>
    <phoneticPr fontId="3" type="noConversion"/>
  </si>
  <si>
    <r>
      <t xml:space="preserve"> Rationally designed monodisperse Gd2O3/Bi2S3 hybrid nanodots for efficient cancer theranostics </t>
    </r>
    <r>
      <rPr>
        <sz val="11"/>
        <color indexed="10"/>
        <rFont val="Times New Roman"/>
        <family val="1"/>
      </rPr>
      <t xml:space="preserve">    </t>
    </r>
    <phoneticPr fontId="3" type="noConversion"/>
  </si>
  <si>
    <t>Ⅰ区/NI杂志</t>
  </si>
  <si>
    <t>学习委员</t>
    <phoneticPr fontId="3" type="noConversion"/>
  </si>
  <si>
    <t>下拉选择</t>
    <phoneticPr fontId="3" type="noConversion"/>
  </si>
  <si>
    <t>科研总分</t>
    <phoneticPr fontId="3" type="noConversion"/>
  </si>
  <si>
    <t>得分</t>
    <phoneticPr fontId="3" type="noConversion"/>
  </si>
  <si>
    <t>张米娅</t>
    <phoneticPr fontId="3" type="noConversion"/>
  </si>
  <si>
    <t>18级药学班长</t>
    <phoneticPr fontId="3" type="noConversion"/>
  </si>
  <si>
    <t>社会公益</t>
  </si>
  <si>
    <t>中国医药包装协会志愿者</t>
    <phoneticPr fontId="3" type="noConversion"/>
  </si>
  <si>
    <t>部级</t>
  </si>
  <si>
    <t>优秀研究生</t>
    <phoneticPr fontId="3" type="noConversion"/>
  </si>
  <si>
    <t>手动输入</t>
    <phoneticPr fontId="3" type="noConversion"/>
  </si>
  <si>
    <t>手动输入具体内容</t>
    <phoneticPr fontId="3" type="noConversion"/>
  </si>
  <si>
    <t>学分</t>
    <phoneticPr fontId="3" type="noConversion"/>
  </si>
  <si>
    <t>刊名</t>
    <phoneticPr fontId="3" type="noConversion"/>
  </si>
  <si>
    <t>中国医药包装协会志愿者</t>
    <phoneticPr fontId="3" type="noConversion"/>
  </si>
  <si>
    <t>优秀研究生</t>
    <phoneticPr fontId="3" type="noConversion"/>
  </si>
  <si>
    <t>手动输入学分</t>
    <phoneticPr fontId="3" type="noConversion"/>
  </si>
  <si>
    <t>万文俊</t>
  </si>
  <si>
    <t xml:space="preserve">Doxorubicin and siRNA-PD-L1 co-delivery with T7 modified ROS-sensitive nanoparticles for tumor chemoimmunotherapy. </t>
  </si>
  <si>
    <t>International Journal of Pharmaceutics</t>
  </si>
  <si>
    <t>研究生会干事</t>
  </si>
  <si>
    <t>Ⅱ区</t>
  </si>
  <si>
    <t>朱秋宁</t>
    <phoneticPr fontId="3" type="noConversion"/>
  </si>
  <si>
    <t>LRP1-upregulated nanoparticles for efficiently conquering the</t>
  </si>
  <si>
    <t>Journal of Controlled Release</t>
  </si>
  <si>
    <t>独一第二</t>
  </si>
  <si>
    <t>无</t>
  </si>
  <si>
    <t xml:space="preserve">Nanoparticles Surmounting Blood–Brain Tumor Barrier </t>
  </si>
  <si>
    <t xml:space="preserve">Adv. Funct. Mater. </t>
  </si>
  <si>
    <t>独一第三</t>
  </si>
  <si>
    <t>朱秋宁</t>
    <phoneticPr fontId="3" type="noConversion"/>
  </si>
  <si>
    <t>李冉</t>
  </si>
  <si>
    <t>18级药学心理委员</t>
    <phoneticPr fontId="3" type="noConversion"/>
  </si>
  <si>
    <t>研一院研会宣传部干事</t>
  </si>
  <si>
    <t>研一校研会学术科研中心干事</t>
  </si>
  <si>
    <t>2019年苏州大学药学院元旦晚会、2019药学院春季趣味运动会</t>
  </si>
  <si>
    <t>讲座，会议组织者</t>
  </si>
  <si>
    <t>作为工作人员组织参与了苏州大学“药物探索与发现”研究生学术创新论坛暨药学院第八届研究生学术论坛</t>
  </si>
  <si>
    <t>作为工作人员组织参加了苏大研究生会学术科研中心所举办的模拟面试大赛、魔力演讲的六个引擎、青年知识竞赛、2019苏大研究生会元旦晚会等活动。</t>
  </si>
  <si>
    <t>社会实践</t>
  </si>
  <si>
    <t>作为工作人员组织并参与了第十六届研究生学术科技文化节暨研究生东吴论坛，在接待组负责接待各高校研究生参会成员。</t>
  </si>
  <si>
    <t>2018-2019部级优秀研究生</t>
  </si>
  <si>
    <t>18级药学心理委员</t>
  </si>
  <si>
    <t>成绩</t>
    <phoneticPr fontId="3" type="noConversion"/>
  </si>
  <si>
    <t>段泽琳</t>
    <phoneticPr fontId="3" type="noConversion"/>
  </si>
  <si>
    <t>团支部组织委员</t>
    <phoneticPr fontId="3" type="noConversion"/>
  </si>
  <si>
    <t>“让垃圾找到自己的归属”社会实践</t>
    <phoneticPr fontId="3" type="noConversion"/>
  </si>
  <si>
    <t>学分</t>
    <phoneticPr fontId="3" type="noConversion"/>
  </si>
  <si>
    <t>团支部组织委员</t>
    <phoneticPr fontId="3" type="noConversion"/>
  </si>
  <si>
    <t>陈银霜</t>
    <phoneticPr fontId="3" type="noConversion"/>
  </si>
  <si>
    <t>18级医学部秘书部干事</t>
    <phoneticPr fontId="3" type="noConversion"/>
  </si>
  <si>
    <t>邱飘飘</t>
    <phoneticPr fontId="3" type="noConversion"/>
  </si>
  <si>
    <t>市级/校级</t>
  </si>
  <si>
    <t>苏州大学第五届“互联网+”大学生创新创业大赛校内选拔赛一等奖：基于色谱技术快速分析检测禽蛋中的色素及其在食品安全中的应用。</t>
    <phoneticPr fontId="3" type="noConversion"/>
  </si>
  <si>
    <t>苏州大学第五届“互联网+”大学生创新创业大赛校内选拔赛一等奖：基于色谱技术快速分析检测禽蛋中的色素及其在食品安全中的应用。</t>
    <phoneticPr fontId="3" type="noConversion"/>
  </si>
  <si>
    <t>陈磊</t>
    <phoneticPr fontId="3" type="noConversion"/>
  </si>
  <si>
    <t>Purification, structure characterization and antioxidant activity of polysaccharides from Saposhnikovia divaricate (Turcz.) Schischk</t>
    <phoneticPr fontId="3" type="noConversion"/>
  </si>
  <si>
    <t>Chinese Journal of Natural Medicines</t>
  </si>
  <si>
    <t>1.0&lt; 因子≦ 3.0</t>
  </si>
  <si>
    <t>四区三作</t>
    <phoneticPr fontId="3" type="noConversion"/>
  </si>
  <si>
    <t>苏州工业园区首届金鸡湖技能邀请赛——“百拓&amp;安捷伦杯”生物医药色谱分析技术全国公开挑战赛——进入复赛前40名——决赛成绩暂时未出</t>
    <phoneticPr fontId="3" type="noConversion"/>
  </si>
  <si>
    <t>苏州工业园区首届金鸡湖技能邀请赛——“百拓&amp;安捷伦杯”生物医药色谱分析技术全国公开挑战赛——进入复赛前40名——决赛成绩暂时未出</t>
    <phoneticPr fontId="3" type="noConversion"/>
  </si>
  <si>
    <t>活动总分</t>
    <phoneticPr fontId="3" type="noConversion"/>
  </si>
  <si>
    <t>王玥</t>
    <phoneticPr fontId="3" type="noConversion"/>
  </si>
  <si>
    <t>参与活动</t>
    <phoneticPr fontId="3" type="noConversion"/>
  </si>
  <si>
    <t>获得荣誉</t>
    <phoneticPr fontId="3" type="noConversion"/>
  </si>
  <si>
    <t>手动输入</t>
    <phoneticPr fontId="3" type="noConversion"/>
  </si>
  <si>
    <t>刊名</t>
    <phoneticPr fontId="3" type="noConversion"/>
  </si>
  <si>
    <t>作者排序</t>
    <phoneticPr fontId="3" type="noConversion"/>
  </si>
  <si>
    <t>王玥</t>
    <phoneticPr fontId="3" type="noConversion"/>
  </si>
  <si>
    <t>章铭辉</t>
  </si>
  <si>
    <t>刊名</t>
    <phoneticPr fontId="3" type="noConversion"/>
  </si>
  <si>
    <t>张响</t>
    <phoneticPr fontId="3" type="noConversion"/>
  </si>
  <si>
    <t>张响</t>
    <phoneticPr fontId="3" type="noConversion"/>
  </si>
  <si>
    <t>内容</t>
    <phoneticPr fontId="3" type="noConversion"/>
  </si>
  <si>
    <t>活动总分</t>
    <phoneticPr fontId="3" type="noConversion"/>
  </si>
  <si>
    <t>李宁宁</t>
    <phoneticPr fontId="3" type="noConversion"/>
  </si>
  <si>
    <t>担任职务</t>
    <phoneticPr fontId="3" type="noConversion"/>
  </si>
  <si>
    <t>李宁宁</t>
  </si>
  <si>
    <t>性质</t>
    <phoneticPr fontId="3" type="noConversion"/>
  </si>
  <si>
    <t>卢成飘</t>
    <phoneticPr fontId="3" type="noConversion"/>
  </si>
  <si>
    <t>副班长</t>
  </si>
  <si>
    <r>
      <t>18级药学副班长</t>
    </r>
    <r>
      <rPr>
        <sz val="12"/>
        <color rgb="FFFF0000"/>
        <rFont val="宋体"/>
        <family val="3"/>
        <charset val="134"/>
      </rPr>
      <t>6</t>
    </r>
    <phoneticPr fontId="3" type="noConversion"/>
  </si>
  <si>
    <t>卢成飘</t>
  </si>
  <si>
    <t>班级学生干部</t>
  </si>
  <si>
    <t>副班长6</t>
  </si>
  <si>
    <t>科研总分</t>
    <phoneticPr fontId="3" type="noConversion"/>
  </si>
  <si>
    <t>高原</t>
  </si>
  <si>
    <t>党支部书记10</t>
  </si>
  <si>
    <t>高原</t>
    <phoneticPr fontId="3" type="noConversion"/>
  </si>
  <si>
    <t>党（团）支部委员</t>
  </si>
  <si>
    <r>
      <t>党支部书记</t>
    </r>
    <r>
      <rPr>
        <sz val="12"/>
        <color rgb="FFFF0000"/>
        <rFont val="宋体"/>
        <family val="3"/>
        <charset val="134"/>
      </rPr>
      <t>10</t>
    </r>
    <phoneticPr fontId="3" type="noConversion"/>
  </si>
  <si>
    <t>优秀学生干部8</t>
  </si>
  <si>
    <t>英语竞赛三等奖8</t>
  </si>
  <si>
    <r>
      <t>校优秀学生干部</t>
    </r>
    <r>
      <rPr>
        <sz val="12"/>
        <color rgb="FFFF0000"/>
        <rFont val="宋体"/>
        <family val="3"/>
        <charset val="134"/>
      </rPr>
      <t>8</t>
    </r>
    <phoneticPr fontId="3" type="noConversion"/>
  </si>
  <si>
    <t>英语竞赛三等奖8</t>
    <phoneticPr fontId="3" type="noConversion"/>
  </si>
  <si>
    <t>科研成绩</t>
    <phoneticPr fontId="3" type="noConversion"/>
  </si>
  <si>
    <t>文章名</t>
    <phoneticPr fontId="3" type="noConversion"/>
  </si>
  <si>
    <t>得分</t>
    <phoneticPr fontId="3" type="noConversion"/>
  </si>
  <si>
    <t>陈磊</t>
  </si>
  <si>
    <t>心理委员5</t>
  </si>
  <si>
    <t>陈磊</t>
    <phoneticPr fontId="3" type="noConversion"/>
  </si>
  <si>
    <r>
      <t>心理委员</t>
    </r>
    <r>
      <rPr>
        <sz val="12"/>
        <color rgb="FFFF0000"/>
        <rFont val="宋体"/>
        <family val="3"/>
        <charset val="134"/>
      </rPr>
      <t>5</t>
    </r>
    <phoneticPr fontId="3" type="noConversion"/>
  </si>
  <si>
    <t>获得荣誉</t>
    <phoneticPr fontId="3" type="noConversion"/>
  </si>
  <si>
    <t>平均成绩</t>
    <phoneticPr fontId="3" type="noConversion"/>
  </si>
  <si>
    <t>佘靖</t>
  </si>
  <si>
    <t>药学院生活部部长6</t>
  </si>
  <si>
    <t>佘靖</t>
    <phoneticPr fontId="3" type="noConversion"/>
  </si>
  <si>
    <r>
      <t>药学院生活部部长</t>
    </r>
    <r>
      <rPr>
        <sz val="12"/>
        <color rgb="FFFF0000"/>
        <rFont val="宋体"/>
        <family val="3"/>
        <charset val="134"/>
      </rPr>
      <t>6</t>
    </r>
    <phoneticPr fontId="3" type="noConversion"/>
  </si>
  <si>
    <t>班级组织委员5</t>
  </si>
  <si>
    <t>班级组织委员5</t>
    <phoneticPr fontId="3" type="noConversion"/>
  </si>
  <si>
    <t>大合唱3</t>
  </si>
  <si>
    <t>元旦晚会3</t>
  </si>
  <si>
    <t>趣味运动会3</t>
  </si>
  <si>
    <t>参与活动</t>
    <phoneticPr fontId="3" type="noConversion"/>
  </si>
  <si>
    <r>
      <t>大合唱</t>
    </r>
    <r>
      <rPr>
        <sz val="12"/>
        <color rgb="FFFF0000"/>
        <rFont val="宋体"/>
        <family val="3"/>
        <charset val="134"/>
      </rPr>
      <t>3</t>
    </r>
    <phoneticPr fontId="3" type="noConversion"/>
  </si>
  <si>
    <t>优秀研究生干部5</t>
  </si>
  <si>
    <t>元旦晚会3</t>
    <phoneticPr fontId="3" type="noConversion"/>
  </si>
  <si>
    <t>趣味运动会3</t>
    <phoneticPr fontId="3" type="noConversion"/>
  </si>
  <si>
    <r>
      <t>优秀研究生干部</t>
    </r>
    <r>
      <rPr>
        <sz val="12"/>
        <color rgb="FFFF0000"/>
        <rFont val="宋体"/>
        <family val="3"/>
        <charset val="134"/>
      </rPr>
      <t>5</t>
    </r>
    <phoneticPr fontId="3" type="noConversion"/>
  </si>
  <si>
    <t>成绩</t>
    <phoneticPr fontId="3" type="noConversion"/>
  </si>
  <si>
    <t>得分分类</t>
    <phoneticPr fontId="3" type="noConversion"/>
  </si>
  <si>
    <t>黄偲偲</t>
  </si>
  <si>
    <t>18级药理班学委5</t>
  </si>
  <si>
    <t>黄偲偲</t>
    <phoneticPr fontId="3" type="noConversion"/>
  </si>
  <si>
    <r>
      <t>18级药理班学委</t>
    </r>
    <r>
      <rPr>
        <sz val="12"/>
        <color rgb="FFFF0000"/>
        <rFont val="宋体"/>
        <family val="3"/>
        <charset val="134"/>
      </rPr>
      <t>5</t>
    </r>
    <phoneticPr fontId="3" type="noConversion"/>
  </si>
  <si>
    <t>学术部干事2</t>
  </si>
  <si>
    <t>学术部干事2</t>
    <phoneticPr fontId="3" type="noConversion"/>
  </si>
  <si>
    <t>参与活动</t>
    <phoneticPr fontId="3" type="noConversion"/>
  </si>
  <si>
    <r>
      <t>大合唱</t>
    </r>
    <r>
      <rPr>
        <sz val="12"/>
        <color rgb="FFFF0000"/>
        <rFont val="宋体"/>
        <family val="3"/>
        <charset val="134"/>
      </rPr>
      <t>3</t>
    </r>
    <phoneticPr fontId="3" type="noConversion"/>
  </si>
  <si>
    <t>元旦晚会3</t>
    <phoneticPr fontId="3" type="noConversion"/>
  </si>
  <si>
    <t>孙艳玲</t>
  </si>
  <si>
    <t>孙艳玲</t>
    <phoneticPr fontId="3" type="noConversion"/>
  </si>
  <si>
    <t>刊名</t>
    <phoneticPr fontId="3" type="noConversion"/>
  </si>
  <si>
    <t>作者排序</t>
    <phoneticPr fontId="3" type="noConversion"/>
  </si>
  <si>
    <t>郭端城</t>
  </si>
  <si>
    <t>班长10</t>
  </si>
  <si>
    <t>郭端城</t>
    <phoneticPr fontId="3" type="noConversion"/>
  </si>
  <si>
    <r>
      <t>18级药理学班长</t>
    </r>
    <r>
      <rPr>
        <sz val="12"/>
        <color rgb="FFFF0000"/>
        <rFont val="宋体"/>
        <family val="3"/>
        <charset val="134"/>
      </rPr>
      <t>10</t>
    </r>
    <phoneticPr fontId="3" type="noConversion"/>
  </si>
  <si>
    <t>优秀学生干部5</t>
  </si>
  <si>
    <r>
      <t>趣味运动会</t>
    </r>
    <r>
      <rPr>
        <sz val="12"/>
        <color rgb="FFFF0000"/>
        <rFont val="宋体"/>
        <family val="3"/>
        <charset val="134"/>
      </rPr>
      <t>3</t>
    </r>
    <phoneticPr fontId="3" type="noConversion"/>
  </si>
  <si>
    <t>董顺利</t>
  </si>
  <si>
    <t>部院级学生干部</t>
  </si>
  <si>
    <t>研究生体育部干事2</t>
  </si>
  <si>
    <t>董顺利</t>
    <phoneticPr fontId="3" type="noConversion"/>
  </si>
  <si>
    <r>
      <t>研究生体育部干事</t>
    </r>
    <r>
      <rPr>
        <sz val="12"/>
        <color rgb="FFFF0000"/>
        <rFont val="宋体"/>
        <family val="3"/>
        <charset val="134"/>
      </rPr>
      <t>2</t>
    </r>
    <phoneticPr fontId="3" type="noConversion"/>
  </si>
  <si>
    <t>刘纯</t>
  </si>
  <si>
    <t>文艺部部长6</t>
  </si>
  <si>
    <t>刘纯</t>
    <phoneticPr fontId="3" type="noConversion"/>
  </si>
  <si>
    <r>
      <t>文艺部部长</t>
    </r>
    <r>
      <rPr>
        <sz val="12"/>
        <color rgb="FFFF0000"/>
        <rFont val="宋体"/>
        <family val="3"/>
        <charset val="134"/>
      </rPr>
      <t>6</t>
    </r>
    <phoneticPr fontId="3" type="noConversion"/>
  </si>
  <si>
    <r>
      <t>元旦晚会</t>
    </r>
    <r>
      <rPr>
        <sz val="12"/>
        <color rgb="FFFF0000"/>
        <rFont val="宋体"/>
        <family val="3"/>
        <charset val="134"/>
      </rPr>
      <t>3</t>
    </r>
    <phoneticPr fontId="3" type="noConversion"/>
  </si>
  <si>
    <t>张蓉</t>
  </si>
  <si>
    <t>18级团支书10</t>
  </si>
  <si>
    <t>张蓉</t>
    <phoneticPr fontId="3" type="noConversion"/>
  </si>
  <si>
    <t>担任职务</t>
    <phoneticPr fontId="3" type="noConversion"/>
  </si>
  <si>
    <t>党（团支书）</t>
  </si>
  <si>
    <r>
      <t>18级团支书</t>
    </r>
    <r>
      <rPr>
        <sz val="12"/>
        <color rgb="FFFF0000"/>
        <rFont val="宋体"/>
        <family val="3"/>
        <charset val="134"/>
      </rPr>
      <t>10</t>
    </r>
    <phoneticPr fontId="3" type="noConversion"/>
  </si>
  <si>
    <t>“我和我的祖国”摄影比赛3</t>
  </si>
  <si>
    <t>“我和我的祖国”摄影比赛3</t>
    <phoneticPr fontId="3" type="noConversion"/>
  </si>
  <si>
    <t>成绩</t>
    <phoneticPr fontId="3" type="noConversion"/>
  </si>
  <si>
    <t>科研成绩</t>
    <phoneticPr fontId="3" type="noConversion"/>
  </si>
  <si>
    <t>平均成绩</t>
    <phoneticPr fontId="3" type="noConversion"/>
  </si>
  <si>
    <t>刊名</t>
    <phoneticPr fontId="3" type="noConversion"/>
  </si>
  <si>
    <t>文章类型</t>
    <phoneticPr fontId="3" type="noConversion"/>
  </si>
  <si>
    <t>作者排序</t>
    <phoneticPr fontId="3" type="noConversion"/>
  </si>
  <si>
    <t>科研总分</t>
    <phoneticPr fontId="3" type="noConversion"/>
  </si>
  <si>
    <t>得分</t>
    <phoneticPr fontId="3" type="noConversion"/>
  </si>
  <si>
    <t>活动总分</t>
    <phoneticPr fontId="3" type="noConversion"/>
  </si>
  <si>
    <t>陈晨</t>
  </si>
  <si>
    <t>实践部干事2</t>
  </si>
  <si>
    <t>陈晨</t>
    <phoneticPr fontId="3" type="noConversion"/>
  </si>
  <si>
    <r>
      <t>实践部干事</t>
    </r>
    <r>
      <rPr>
        <sz val="12"/>
        <color rgb="FFFF0000"/>
        <rFont val="宋体"/>
        <family val="3"/>
        <charset val="134"/>
      </rPr>
      <t>2</t>
    </r>
    <phoneticPr fontId="3" type="noConversion"/>
  </si>
  <si>
    <t>文章名</t>
    <phoneticPr fontId="3" type="noConversion"/>
  </si>
  <si>
    <t>刊名</t>
    <phoneticPr fontId="3" type="noConversion"/>
  </si>
  <si>
    <t>性质</t>
    <phoneticPr fontId="3" type="noConversion"/>
  </si>
  <si>
    <t>得分</t>
    <phoneticPr fontId="3" type="noConversion"/>
  </si>
  <si>
    <t>活动总分</t>
    <phoneticPr fontId="3" type="noConversion"/>
  </si>
  <si>
    <t>伍锦</t>
  </si>
  <si>
    <t>伍锦</t>
    <phoneticPr fontId="3" type="noConversion"/>
  </si>
  <si>
    <t>担任职务</t>
    <phoneticPr fontId="3" type="noConversion"/>
  </si>
  <si>
    <t>科研成绩</t>
    <phoneticPr fontId="3" type="noConversion"/>
  </si>
  <si>
    <t>学科成绩</t>
    <phoneticPr fontId="3" type="noConversion"/>
  </si>
  <si>
    <t>平均成绩</t>
    <phoneticPr fontId="3" type="noConversion"/>
  </si>
  <si>
    <t>作者排序</t>
    <phoneticPr fontId="3" type="noConversion"/>
  </si>
  <si>
    <t>得分分类</t>
    <phoneticPr fontId="3" type="noConversion"/>
  </si>
  <si>
    <t>内容</t>
    <phoneticPr fontId="3" type="noConversion"/>
  </si>
  <si>
    <t>闫晓玲</t>
  </si>
  <si>
    <t>闫晓玲</t>
    <phoneticPr fontId="3" type="noConversion"/>
  </si>
  <si>
    <t>参与活动</t>
    <phoneticPr fontId="3" type="noConversion"/>
  </si>
  <si>
    <t>成绩</t>
    <phoneticPr fontId="3" type="noConversion"/>
  </si>
  <si>
    <t>科研成绩</t>
    <phoneticPr fontId="3" type="noConversion"/>
  </si>
  <si>
    <t>作者排序</t>
    <phoneticPr fontId="3" type="noConversion"/>
  </si>
  <si>
    <t>科研总分</t>
    <phoneticPr fontId="3" type="noConversion"/>
  </si>
  <si>
    <t>内容</t>
    <phoneticPr fontId="3" type="noConversion"/>
  </si>
  <si>
    <t>活动总分</t>
    <phoneticPr fontId="3" type="noConversion"/>
  </si>
  <si>
    <t>江朔仪</t>
  </si>
  <si>
    <t>18级心理委员5</t>
  </si>
  <si>
    <t>江朔仪</t>
    <phoneticPr fontId="3" type="noConversion"/>
  </si>
  <si>
    <t>担任职务</t>
    <phoneticPr fontId="3" type="noConversion"/>
  </si>
  <si>
    <r>
      <t>18级心理委员</t>
    </r>
    <r>
      <rPr>
        <sz val="12"/>
        <color rgb="FFFF0000"/>
        <rFont val="宋体"/>
        <family val="3"/>
        <charset val="134"/>
      </rPr>
      <t>5</t>
    </r>
    <phoneticPr fontId="3" type="noConversion"/>
  </si>
  <si>
    <t>参与活动</t>
    <phoneticPr fontId="3" type="noConversion"/>
  </si>
  <si>
    <t>科研成绩</t>
    <phoneticPr fontId="3" type="noConversion"/>
  </si>
  <si>
    <t>学科成绩</t>
    <phoneticPr fontId="3" type="noConversion"/>
  </si>
  <si>
    <t>文章类型</t>
    <phoneticPr fontId="3" type="noConversion"/>
  </si>
  <si>
    <t>常增辉</t>
  </si>
  <si>
    <t>常增辉</t>
    <phoneticPr fontId="3" type="noConversion"/>
  </si>
  <si>
    <t>参与活动</t>
    <phoneticPr fontId="3" type="noConversion"/>
  </si>
  <si>
    <t>获得荣誉</t>
    <phoneticPr fontId="3" type="noConversion"/>
  </si>
  <si>
    <t>性质</t>
    <phoneticPr fontId="3" type="noConversion"/>
  </si>
  <si>
    <t>活动总分</t>
    <phoneticPr fontId="3" type="noConversion"/>
  </si>
  <si>
    <t>徐霞芳</t>
  </si>
  <si>
    <t>徐霞芳</t>
    <phoneticPr fontId="3" type="noConversion"/>
  </si>
  <si>
    <r>
      <t>生活部干事</t>
    </r>
    <r>
      <rPr>
        <sz val="12"/>
        <color rgb="FFFF0000"/>
        <rFont val="宋体"/>
        <family val="3"/>
        <charset val="134"/>
      </rPr>
      <t>2</t>
    </r>
    <phoneticPr fontId="3" type="noConversion"/>
  </si>
  <si>
    <t>生活部干事2</t>
  </si>
  <si>
    <t>实践部干事2</t>
    <phoneticPr fontId="3" type="noConversion"/>
  </si>
  <si>
    <r>
      <t>趣味运动会</t>
    </r>
    <r>
      <rPr>
        <sz val="12"/>
        <color rgb="FFFF0000"/>
        <rFont val="宋体"/>
        <family val="3"/>
        <charset val="134"/>
      </rPr>
      <t>3</t>
    </r>
    <phoneticPr fontId="3" type="noConversion"/>
  </si>
  <si>
    <t>获得荣誉</t>
    <phoneticPr fontId="3" type="noConversion"/>
  </si>
  <si>
    <t>文章类型</t>
    <phoneticPr fontId="3" type="noConversion"/>
  </si>
  <si>
    <t>性质</t>
    <phoneticPr fontId="3" type="noConversion"/>
  </si>
  <si>
    <t>得分</t>
    <phoneticPr fontId="3" type="noConversion"/>
  </si>
  <si>
    <t>武浩</t>
  </si>
  <si>
    <t>武浩</t>
    <phoneticPr fontId="3" type="noConversion"/>
  </si>
  <si>
    <t>刊名</t>
    <phoneticPr fontId="3" type="noConversion"/>
  </si>
  <si>
    <t>文章类型</t>
    <phoneticPr fontId="3" type="noConversion"/>
  </si>
  <si>
    <t>作者排序</t>
    <phoneticPr fontId="3" type="noConversion"/>
  </si>
  <si>
    <t>得分分类</t>
    <phoneticPr fontId="3" type="noConversion"/>
  </si>
  <si>
    <t>活动总分</t>
    <phoneticPr fontId="3" type="noConversion"/>
  </si>
  <si>
    <t>张晶晶</t>
  </si>
  <si>
    <t>办公室干事2</t>
  </si>
  <si>
    <t>张晶晶</t>
    <phoneticPr fontId="3" type="noConversion"/>
  </si>
  <si>
    <t>担任职务</t>
    <phoneticPr fontId="3" type="noConversion"/>
  </si>
  <si>
    <r>
      <t>办公室干事</t>
    </r>
    <r>
      <rPr>
        <sz val="12"/>
        <color rgb="FFFF0000"/>
        <rFont val="宋体"/>
        <family val="3"/>
        <charset val="134"/>
      </rPr>
      <t>2</t>
    </r>
    <phoneticPr fontId="3" type="noConversion"/>
  </si>
  <si>
    <t>获得荣誉</t>
    <phoneticPr fontId="3" type="noConversion"/>
  </si>
  <si>
    <t>科研成绩</t>
    <phoneticPr fontId="3" type="noConversion"/>
  </si>
  <si>
    <t>文章名</t>
    <phoneticPr fontId="3" type="noConversion"/>
  </si>
  <si>
    <t>得分</t>
    <phoneticPr fontId="3" type="noConversion"/>
  </si>
  <si>
    <t>得分</t>
    <phoneticPr fontId="3" type="noConversion"/>
  </si>
  <si>
    <t>高德菲</t>
  </si>
  <si>
    <t>高德菲</t>
    <phoneticPr fontId="3" type="noConversion"/>
  </si>
  <si>
    <t>担任职务</t>
    <phoneticPr fontId="3" type="noConversion"/>
  </si>
  <si>
    <r>
      <t>学术部干事</t>
    </r>
    <r>
      <rPr>
        <sz val="12"/>
        <color rgb="FFFF0000"/>
        <rFont val="宋体"/>
        <family val="3"/>
        <charset val="134"/>
      </rPr>
      <t>2</t>
    </r>
    <phoneticPr fontId="3" type="noConversion"/>
  </si>
  <si>
    <t>获得荣誉</t>
    <phoneticPr fontId="3" type="noConversion"/>
  </si>
  <si>
    <t>学科成绩</t>
    <phoneticPr fontId="3" type="noConversion"/>
  </si>
  <si>
    <t>平均成绩</t>
    <phoneticPr fontId="3" type="noConversion"/>
  </si>
  <si>
    <t>刊名</t>
    <phoneticPr fontId="3" type="noConversion"/>
  </si>
  <si>
    <t>性质</t>
    <phoneticPr fontId="3" type="noConversion"/>
  </si>
  <si>
    <t>内容</t>
    <phoneticPr fontId="3" type="noConversion"/>
  </si>
  <si>
    <t>林子玄</t>
  </si>
  <si>
    <t>林子玄</t>
    <phoneticPr fontId="3" type="noConversion"/>
  </si>
  <si>
    <t>获得荣誉</t>
    <phoneticPr fontId="3" type="noConversion"/>
  </si>
  <si>
    <t>成绩</t>
    <phoneticPr fontId="3" type="noConversion"/>
  </si>
  <si>
    <t>平均成绩</t>
    <phoneticPr fontId="3" type="noConversion"/>
  </si>
  <si>
    <t>得分</t>
    <phoneticPr fontId="3" type="noConversion"/>
  </si>
  <si>
    <t>曹惠敏</t>
  </si>
  <si>
    <t>曹惠敏</t>
    <phoneticPr fontId="3" type="noConversion"/>
  </si>
  <si>
    <t>参与活动</t>
    <phoneticPr fontId="3" type="noConversion"/>
  </si>
  <si>
    <t>获得荣誉</t>
    <phoneticPr fontId="3" type="noConversion"/>
  </si>
  <si>
    <t>医学部细则</t>
    <phoneticPr fontId="3" type="noConversion"/>
  </si>
  <si>
    <t>学院细则</t>
  </si>
  <si>
    <t>序号</t>
    <phoneticPr fontId="3" type="noConversion"/>
  </si>
  <si>
    <t>姓名</t>
    <phoneticPr fontId="3" type="noConversion"/>
  </si>
  <si>
    <t>学号</t>
    <phoneticPr fontId="3" type="noConversion"/>
  </si>
  <si>
    <t>专业</t>
    <phoneticPr fontId="3" type="noConversion"/>
  </si>
  <si>
    <t>排名位次
（限并列一、二作者）</t>
    <phoneticPr fontId="3" type="noConversion"/>
  </si>
  <si>
    <t>项目校、省、部、国家级</t>
    <phoneticPr fontId="3" type="noConversion"/>
  </si>
  <si>
    <t>社会活动成绩</t>
    <phoneticPr fontId="3" type="noConversion"/>
  </si>
  <si>
    <t>备注</t>
    <phoneticPr fontId="3" type="noConversion"/>
  </si>
  <si>
    <t>评委打分</t>
    <phoneticPr fontId="3" type="noConversion"/>
  </si>
  <si>
    <r>
      <rPr>
        <sz val="12"/>
        <rFont val="宋体"/>
        <family val="3"/>
        <charset val="134"/>
      </rPr>
      <t>学习成绩</t>
    </r>
    <r>
      <rPr>
        <sz val="12"/>
        <rFont val="Times New Roman"/>
        <family val="1"/>
      </rPr>
      <t>+</t>
    </r>
    <r>
      <rPr>
        <sz val="12"/>
        <rFont val="宋体"/>
        <family val="3"/>
        <charset val="134"/>
      </rPr>
      <t>学术科研</t>
    </r>
    <r>
      <rPr>
        <sz val="12"/>
        <rFont val="Times New Roman"/>
        <family val="1"/>
      </rPr>
      <t>+</t>
    </r>
    <r>
      <rPr>
        <sz val="12"/>
        <rFont val="宋体"/>
        <family val="3"/>
        <charset val="134"/>
      </rPr>
      <t>社会活动（学部部分）</t>
    </r>
    <phoneticPr fontId="3" type="noConversion"/>
  </si>
  <si>
    <t>总分</t>
    <phoneticPr fontId="3" type="noConversion"/>
  </si>
  <si>
    <t>科研</t>
  </si>
  <si>
    <t>会议签到次数</t>
    <phoneticPr fontId="3" type="noConversion"/>
  </si>
  <si>
    <t>王孟雅</t>
  </si>
  <si>
    <t>药学专硕</t>
    <phoneticPr fontId="3" type="noConversion"/>
  </si>
  <si>
    <t>马建婷</t>
    <rPh sb="0" eb="3">
      <t>ma jian t</t>
    </rPh>
    <phoneticPr fontId="4" type="noConversion"/>
  </si>
  <si>
    <t>药学专硕</t>
    <phoneticPr fontId="3" type="noConversion"/>
  </si>
  <si>
    <r>
      <t>校级研究生会干事</t>
    </r>
    <r>
      <rPr>
        <sz val="12"/>
        <color indexed="10"/>
        <rFont val="宋体"/>
        <family val="3"/>
        <charset val="134"/>
      </rPr>
      <t>2</t>
    </r>
    <r>
      <rPr>
        <sz val="12"/>
        <rFont val="宋体"/>
        <family val="3"/>
        <charset val="134"/>
      </rPr>
      <t>/街拍大赛第一名</t>
    </r>
    <r>
      <rPr>
        <sz val="12"/>
        <color indexed="10"/>
        <rFont val="宋体"/>
        <family val="3"/>
        <charset val="134"/>
      </rPr>
      <t>3</t>
    </r>
    <phoneticPr fontId="3" type="noConversion"/>
  </si>
  <si>
    <t>校级研究生会干事/街拍大赛第二名</t>
  </si>
  <si>
    <t>王一菲</t>
  </si>
  <si>
    <t>曹秋逸</t>
  </si>
  <si>
    <t>杜欢欢</t>
  </si>
  <si>
    <t>专利</t>
    <phoneticPr fontId="3" type="noConversion"/>
  </si>
  <si>
    <t>赵颖</t>
  </si>
  <si>
    <r>
      <t>药学院宣传部部长</t>
    </r>
    <r>
      <rPr>
        <sz val="12"/>
        <color indexed="10"/>
        <rFont val="宋体"/>
        <family val="3"/>
        <charset val="134"/>
      </rPr>
      <t>10</t>
    </r>
    <r>
      <rPr>
        <sz val="12"/>
        <rFont val="宋体"/>
        <family val="3"/>
        <charset val="134"/>
      </rPr>
      <t>/药学院趣味运动会二等奖</t>
    </r>
    <r>
      <rPr>
        <sz val="12"/>
        <color indexed="10"/>
        <rFont val="宋体"/>
        <family val="3"/>
        <charset val="134"/>
      </rPr>
      <t>3</t>
    </r>
    <r>
      <rPr>
        <sz val="12"/>
        <rFont val="宋体"/>
        <family val="3"/>
        <charset val="134"/>
      </rPr>
      <t>/大合唱3/</t>
    </r>
    <r>
      <rPr>
        <sz val="12"/>
        <rFont val="宋体"/>
        <family val="3"/>
        <charset val="134"/>
      </rPr>
      <t>研究生会先进个人</t>
    </r>
    <r>
      <rPr>
        <sz val="12"/>
        <color indexed="10"/>
        <rFont val="宋体"/>
        <family val="3"/>
        <charset val="134"/>
      </rPr>
      <t>0</t>
    </r>
    <phoneticPr fontId="3" type="noConversion"/>
  </si>
  <si>
    <r>
      <t>药学院宣传部部长/药学院趣味运动会二等奖/研究生会先进个人</t>
    </r>
    <r>
      <rPr>
        <sz val="12"/>
        <rFont val="宋体"/>
        <family val="3"/>
        <charset val="134"/>
      </rPr>
      <t>/大合唱</t>
    </r>
    <phoneticPr fontId="3" type="noConversion"/>
  </si>
  <si>
    <t>范东光</t>
  </si>
  <si>
    <r>
      <rPr>
        <sz val="12"/>
        <rFont val="宋体"/>
        <family val="3"/>
        <charset val="134"/>
      </rPr>
      <t>药学院趣味运动会</t>
    </r>
    <r>
      <rPr>
        <sz val="12"/>
        <color indexed="10"/>
        <rFont val="宋体"/>
        <family val="3"/>
        <charset val="134"/>
      </rPr>
      <t>3</t>
    </r>
    <phoneticPr fontId="3" type="noConversion"/>
  </si>
  <si>
    <t>药学院趣味运动会</t>
  </si>
  <si>
    <t>杨倩</t>
  </si>
  <si>
    <t>校外培养</t>
    <phoneticPr fontId="3" type="noConversion"/>
  </si>
  <si>
    <t>姚晓晴</t>
  </si>
  <si>
    <t>周琪</t>
  </si>
  <si>
    <r>
      <rPr>
        <sz val="12"/>
        <rFont val="宋体"/>
        <family val="3"/>
        <charset val="134"/>
      </rPr>
      <t>马拉松三等奖</t>
    </r>
    <r>
      <rPr>
        <sz val="12"/>
        <color indexed="10"/>
        <rFont val="Times New Roman"/>
        <family val="1"/>
      </rPr>
      <t>3</t>
    </r>
    <phoneticPr fontId="3" type="noConversion"/>
  </si>
  <si>
    <t>马拉松三等奖</t>
    <phoneticPr fontId="3" type="noConversion"/>
  </si>
  <si>
    <t>张颖</t>
  </si>
  <si>
    <r>
      <t>趣味运动会</t>
    </r>
    <r>
      <rPr>
        <sz val="12"/>
        <color indexed="10"/>
        <rFont val="宋体"/>
        <family val="3"/>
        <charset val="134"/>
      </rPr>
      <t>3</t>
    </r>
    <phoneticPr fontId="3" type="noConversion"/>
  </si>
  <si>
    <t>趣味运动会</t>
    <phoneticPr fontId="3" type="noConversion"/>
  </si>
  <si>
    <t>李晶晶</t>
  </si>
  <si>
    <r>
      <rPr>
        <sz val="12"/>
        <rFont val="宋体"/>
        <family val="3"/>
        <charset val="134"/>
      </rPr>
      <t>药学院干事</t>
    </r>
    <r>
      <rPr>
        <sz val="12"/>
        <color indexed="10"/>
        <rFont val="Times New Roman"/>
        <family val="1"/>
      </rPr>
      <t>2</t>
    </r>
    <r>
      <rPr>
        <sz val="12"/>
        <rFont val="Times New Roman"/>
        <family val="1"/>
      </rPr>
      <t>/</t>
    </r>
    <r>
      <rPr>
        <sz val="12"/>
        <rFont val="宋体"/>
        <family val="3"/>
        <charset val="134"/>
      </rPr>
      <t>元旦晚会</t>
    </r>
    <r>
      <rPr>
        <sz val="12"/>
        <color indexed="10"/>
        <rFont val="Times New Roman"/>
        <family val="1"/>
      </rPr>
      <t>3/</t>
    </r>
    <r>
      <rPr>
        <sz val="12"/>
        <rFont val="宋体"/>
        <family val="3"/>
        <charset val="134"/>
      </rPr>
      <t>大合唱</t>
    </r>
    <r>
      <rPr>
        <sz val="12"/>
        <rFont val="Times New Roman"/>
        <family val="1"/>
      </rPr>
      <t>3</t>
    </r>
    <phoneticPr fontId="3" type="noConversion"/>
  </si>
  <si>
    <r>
      <t>药学院干事/元旦晚会</t>
    </r>
    <r>
      <rPr>
        <sz val="12"/>
        <rFont val="宋体"/>
        <family val="3"/>
        <charset val="134"/>
      </rPr>
      <t>/大合唱</t>
    </r>
    <phoneticPr fontId="3" type="noConversion"/>
  </si>
  <si>
    <t>申贝</t>
  </si>
  <si>
    <r>
      <t>18</t>
    </r>
    <r>
      <rPr>
        <sz val="12"/>
        <rFont val="宋体"/>
        <family val="3"/>
        <charset val="134"/>
      </rPr>
      <t>级心理保健员</t>
    </r>
    <r>
      <rPr>
        <sz val="12"/>
        <color indexed="10"/>
        <rFont val="Times New Roman"/>
        <family val="1"/>
      </rPr>
      <t>5</t>
    </r>
    <r>
      <rPr>
        <sz val="12"/>
        <rFont val="Times New Roman"/>
        <family val="1"/>
      </rPr>
      <t>/</t>
    </r>
    <r>
      <rPr>
        <sz val="12"/>
        <rFont val="宋体"/>
        <family val="3"/>
        <charset val="134"/>
      </rPr>
      <t>趣味运动会</t>
    </r>
    <r>
      <rPr>
        <sz val="12"/>
        <rFont val="Times New Roman"/>
        <family val="1"/>
      </rPr>
      <t>/</t>
    </r>
    <r>
      <rPr>
        <sz val="12"/>
        <rFont val="宋体"/>
        <family val="3"/>
        <charset val="134"/>
      </rPr>
      <t>篮球赛裁判</t>
    </r>
    <r>
      <rPr>
        <sz val="12"/>
        <rFont val="Times New Roman"/>
        <family val="1"/>
      </rPr>
      <t>/</t>
    </r>
    <r>
      <rPr>
        <sz val="12"/>
        <rFont val="宋体"/>
        <family val="3"/>
        <charset val="134"/>
      </rPr>
      <t>趣味运动会裁判</t>
    </r>
    <r>
      <rPr>
        <sz val="12"/>
        <color indexed="10"/>
        <rFont val="Times New Roman"/>
        <family val="1"/>
      </rPr>
      <t>3</t>
    </r>
    <phoneticPr fontId="3" type="noConversion"/>
  </si>
  <si>
    <t>18级心理保健员、趣味运动会/篮球赛裁判/趣味运动会裁判</t>
  </si>
  <si>
    <t>违禁电器，赵志明已认领</t>
    <phoneticPr fontId="3" type="noConversion"/>
  </si>
  <si>
    <t>刘宁</t>
  </si>
  <si>
    <r>
      <t>18</t>
    </r>
    <r>
      <rPr>
        <sz val="12"/>
        <rFont val="宋体"/>
        <family val="3"/>
        <charset val="134"/>
      </rPr>
      <t>级药学学委</t>
    </r>
    <r>
      <rPr>
        <sz val="12"/>
        <color indexed="10"/>
        <rFont val="Times New Roman"/>
        <family val="1"/>
      </rPr>
      <t>5</t>
    </r>
    <r>
      <rPr>
        <sz val="12"/>
        <rFont val="Times New Roman"/>
        <family val="1"/>
      </rPr>
      <t>/</t>
    </r>
    <r>
      <rPr>
        <sz val="12"/>
        <rFont val="宋体"/>
        <family val="3"/>
        <charset val="134"/>
      </rPr>
      <t>江苏科技论坛</t>
    </r>
    <r>
      <rPr>
        <sz val="12"/>
        <rFont val="Times New Roman"/>
        <family val="1"/>
      </rPr>
      <t>“</t>
    </r>
    <r>
      <rPr>
        <sz val="12"/>
        <rFont val="宋体"/>
        <family val="3"/>
        <charset val="134"/>
      </rPr>
      <t>药理学基础与临床转化研究</t>
    </r>
    <r>
      <rPr>
        <sz val="12"/>
        <rFont val="Times New Roman"/>
        <family val="1"/>
      </rPr>
      <t>”</t>
    </r>
    <r>
      <rPr>
        <sz val="12"/>
        <rFont val="宋体"/>
        <family val="3"/>
        <charset val="134"/>
      </rPr>
      <t>分论坛墙报优秀奖</t>
    </r>
    <r>
      <rPr>
        <sz val="12"/>
        <color indexed="10"/>
        <rFont val="Times New Roman"/>
        <family val="1"/>
      </rPr>
      <t>3</t>
    </r>
    <phoneticPr fontId="3" type="noConversion"/>
  </si>
  <si>
    <t>18级药学学委/江苏科技论坛“药理学基础与临床转化研究”分论坛墙报优秀奖</t>
  </si>
  <si>
    <t>刘文娟</t>
  </si>
  <si>
    <t>郭丽云</t>
  </si>
  <si>
    <t>药学专硕</t>
    <phoneticPr fontId="3" type="noConversion"/>
  </si>
  <si>
    <t>刘雅丽</t>
  </si>
  <si>
    <r>
      <t>18</t>
    </r>
    <r>
      <rPr>
        <sz val="12"/>
        <rFont val="宋体"/>
        <family val="3"/>
        <charset val="134"/>
      </rPr>
      <t>级药学副班长</t>
    </r>
    <r>
      <rPr>
        <sz val="12"/>
        <color indexed="10"/>
        <rFont val="Times New Roman"/>
        <family val="1"/>
      </rPr>
      <t>6</t>
    </r>
    <phoneticPr fontId="3" type="noConversion"/>
  </si>
  <si>
    <t>18级药学副班长</t>
  </si>
  <si>
    <t>王维维</t>
  </si>
  <si>
    <t>药学（专硕）</t>
  </si>
  <si>
    <r>
      <rPr>
        <sz val="12"/>
        <rFont val="宋体"/>
        <family val="3"/>
        <charset val="134"/>
      </rPr>
      <t>医学部研会干事</t>
    </r>
    <r>
      <rPr>
        <sz val="12"/>
        <color indexed="10"/>
        <rFont val="Times New Roman"/>
        <family val="1"/>
      </rPr>
      <t>2</t>
    </r>
    <phoneticPr fontId="3" type="noConversion"/>
  </si>
  <si>
    <r>
      <t>专利*</t>
    </r>
    <r>
      <rPr>
        <sz val="12"/>
        <rFont val="宋体"/>
        <family val="3"/>
        <charset val="134"/>
      </rPr>
      <t>2</t>
    </r>
    <phoneticPr fontId="3" type="noConversion"/>
  </si>
  <si>
    <t>医学部研会干事</t>
    <phoneticPr fontId="3" type="noConversion"/>
  </si>
  <si>
    <t>违禁电器，孙任娟已认领</t>
    <phoneticPr fontId="3" type="noConversion"/>
  </si>
  <si>
    <t>许智柔</t>
  </si>
  <si>
    <t>药学专硕</t>
    <phoneticPr fontId="3" type="noConversion"/>
  </si>
  <si>
    <r>
      <t>研究生乒乓球比赛医学部第二名</t>
    </r>
    <r>
      <rPr>
        <sz val="12"/>
        <color indexed="10"/>
        <rFont val="宋体"/>
        <family val="3"/>
        <charset val="134"/>
      </rPr>
      <t>3</t>
    </r>
    <r>
      <rPr>
        <sz val="12"/>
        <rFont val="宋体"/>
        <family val="3"/>
        <charset val="134"/>
      </rPr>
      <t>/元旦晚会表演节目3/药学院研会干事</t>
    </r>
    <r>
      <rPr>
        <sz val="12"/>
        <color indexed="10"/>
        <rFont val="宋体"/>
        <family val="3"/>
        <charset val="134"/>
      </rPr>
      <t>2</t>
    </r>
    <r>
      <rPr>
        <sz val="12"/>
        <rFont val="宋体"/>
        <family val="3"/>
        <charset val="134"/>
      </rPr>
      <t>/</t>
    </r>
    <phoneticPr fontId="3" type="noConversion"/>
  </si>
  <si>
    <t>研究生乒乓球比赛医学部第二名/元旦晚会表演节目/药学院研会干事</t>
    <phoneticPr fontId="3" type="noConversion"/>
  </si>
  <si>
    <t>武莹莹</t>
  </si>
  <si>
    <t>医院交流会议</t>
    <phoneticPr fontId="3" type="noConversion"/>
  </si>
  <si>
    <t>柯有亮</t>
  </si>
  <si>
    <r>
      <t>/</t>
    </r>
    <r>
      <rPr>
        <sz val="12"/>
        <rFont val="宋体"/>
        <family val="3"/>
        <charset val="134"/>
      </rPr>
      <t>元旦晚会表演节目</t>
    </r>
    <r>
      <rPr>
        <sz val="12"/>
        <rFont val="Times New Roman"/>
        <family val="1"/>
      </rPr>
      <t>3/</t>
    </r>
    <r>
      <rPr>
        <sz val="12"/>
        <rFont val="宋体"/>
        <family val="3"/>
        <charset val="134"/>
      </rPr>
      <t>药学院研会干事</t>
    </r>
    <r>
      <rPr>
        <sz val="12"/>
        <rFont val="Times New Roman"/>
        <family val="1"/>
      </rPr>
      <t>3/</t>
    </r>
    <phoneticPr fontId="3" type="noConversion"/>
  </si>
  <si>
    <t>/元旦晚会表演节目/药学院研会干事</t>
    <phoneticPr fontId="3" type="noConversion"/>
  </si>
  <si>
    <t>胡敏</t>
  </si>
  <si>
    <r>
      <t>18级药学组织委员</t>
    </r>
    <r>
      <rPr>
        <sz val="12"/>
        <color indexed="10"/>
        <rFont val="宋体"/>
        <family val="3"/>
        <charset val="134"/>
      </rPr>
      <t>5</t>
    </r>
    <r>
      <rPr>
        <sz val="12"/>
        <rFont val="宋体"/>
        <family val="3"/>
        <charset val="134"/>
      </rPr>
      <t>/参与2019暑期社会实践活动“让垃圾找到自己的归属”</t>
    </r>
    <r>
      <rPr>
        <sz val="12"/>
        <color indexed="10"/>
        <rFont val="宋体"/>
        <family val="3"/>
        <charset val="134"/>
      </rPr>
      <t>3</t>
    </r>
    <r>
      <rPr>
        <sz val="12"/>
        <rFont val="宋体"/>
        <family val="3"/>
        <charset val="134"/>
      </rPr>
      <t>/医学部研究生会先进个人</t>
    </r>
    <r>
      <rPr>
        <sz val="12"/>
        <color indexed="10"/>
        <rFont val="宋体"/>
        <family val="3"/>
        <charset val="134"/>
      </rPr>
      <t>0</t>
    </r>
    <phoneticPr fontId="3" type="noConversion"/>
  </si>
  <si>
    <t>18级药学组织委员/参与2019暑期社会实践活动“让垃圾找到自己的归属”/医学部研究生会先进个人</t>
  </si>
  <si>
    <t>刘帅</t>
  </si>
  <si>
    <t>张心怡</t>
  </si>
  <si>
    <t>药学专硕</t>
    <phoneticPr fontId="3" type="noConversion"/>
  </si>
  <si>
    <r>
      <rPr>
        <sz val="12"/>
        <rFont val="宋体"/>
        <family val="3"/>
        <charset val="134"/>
      </rPr>
      <t>医学部研究生会宣传部干事</t>
    </r>
    <r>
      <rPr>
        <sz val="12"/>
        <color indexed="10"/>
        <rFont val="Times New Roman"/>
        <family val="1"/>
      </rPr>
      <t>2</t>
    </r>
    <phoneticPr fontId="3" type="noConversion"/>
  </si>
  <si>
    <t>医学部研究生会宣传部干事</t>
  </si>
  <si>
    <t>查正霞</t>
  </si>
  <si>
    <t>周锐</t>
  </si>
  <si>
    <t>陈帆</t>
  </si>
  <si>
    <t xml:space="preserve">校外 </t>
    <phoneticPr fontId="3" type="noConversion"/>
  </si>
  <si>
    <t>林晨</t>
  </si>
  <si>
    <r>
      <rPr>
        <sz val="12"/>
        <rFont val="宋体"/>
        <family val="3"/>
        <charset val="134"/>
      </rPr>
      <t>药学院研会学术部部长</t>
    </r>
    <r>
      <rPr>
        <sz val="12"/>
        <color indexed="10"/>
        <rFont val="Times New Roman"/>
        <family val="1"/>
      </rPr>
      <t>6</t>
    </r>
    <r>
      <rPr>
        <sz val="12"/>
        <rFont val="Times New Roman"/>
        <family val="1"/>
      </rPr>
      <t>/</t>
    </r>
    <r>
      <rPr>
        <sz val="12"/>
        <rFont val="宋体"/>
        <family val="3"/>
        <charset val="134"/>
      </rPr>
      <t>医学部研究生会体育部部长</t>
    </r>
    <r>
      <rPr>
        <sz val="12"/>
        <rFont val="Times New Roman"/>
        <family val="1"/>
      </rPr>
      <t>6/</t>
    </r>
    <r>
      <rPr>
        <sz val="12"/>
        <rFont val="宋体"/>
        <family val="3"/>
        <charset val="134"/>
      </rPr>
      <t>暑期社会实践：</t>
    </r>
    <r>
      <rPr>
        <sz val="12"/>
        <rFont val="Times New Roman"/>
        <family val="1"/>
      </rPr>
      <t>“</t>
    </r>
    <r>
      <rPr>
        <sz val="12"/>
        <rFont val="宋体"/>
        <family val="3"/>
        <charset val="134"/>
      </rPr>
      <t>让垃圾找到自己的归属</t>
    </r>
    <r>
      <rPr>
        <sz val="12"/>
        <rFont val="Times New Roman"/>
        <family val="1"/>
      </rPr>
      <t>”</t>
    </r>
    <r>
      <rPr>
        <sz val="12"/>
        <color indexed="10"/>
        <rFont val="Times New Roman"/>
        <family val="1"/>
      </rPr>
      <t>3/</t>
    </r>
    <r>
      <rPr>
        <sz val="12"/>
        <rFont val="Times New Roman"/>
        <family val="1"/>
      </rPr>
      <t>2018-2019</t>
    </r>
    <r>
      <rPr>
        <sz val="12"/>
        <rFont val="宋体"/>
        <family val="3"/>
        <charset val="134"/>
      </rPr>
      <t>年度苏州大学优秀研究生干部</t>
    </r>
    <r>
      <rPr>
        <sz val="12"/>
        <color indexed="10"/>
        <rFont val="Times New Roman"/>
        <family val="1"/>
      </rPr>
      <t>8</t>
    </r>
    <r>
      <rPr>
        <sz val="12"/>
        <rFont val="Times New Roman"/>
        <family val="1"/>
      </rPr>
      <t>/“</t>
    </r>
    <r>
      <rPr>
        <sz val="12"/>
        <rFont val="宋体"/>
        <family val="3"/>
        <charset val="134"/>
      </rPr>
      <t>乒尽全力</t>
    </r>
    <r>
      <rPr>
        <sz val="12"/>
        <rFont val="Times New Roman"/>
        <family val="1"/>
      </rPr>
      <t xml:space="preserve"> </t>
    </r>
    <r>
      <rPr>
        <sz val="12"/>
        <rFont val="宋体"/>
        <family val="3"/>
        <charset val="134"/>
      </rPr>
      <t>梦博东吴</t>
    </r>
    <r>
      <rPr>
        <sz val="12"/>
        <rFont val="Times New Roman"/>
        <family val="1"/>
      </rPr>
      <t>”2018</t>
    </r>
    <r>
      <rPr>
        <sz val="12"/>
        <rFont val="宋体"/>
        <family val="3"/>
        <charset val="134"/>
      </rPr>
      <t>年苏州大学研究生乒乓球联赛</t>
    </r>
    <r>
      <rPr>
        <sz val="12"/>
        <rFont val="Times New Roman"/>
        <family val="1"/>
      </rPr>
      <t>“</t>
    </r>
    <r>
      <rPr>
        <sz val="12"/>
        <rFont val="宋体"/>
        <family val="3"/>
        <charset val="134"/>
      </rPr>
      <t>最佳领队</t>
    </r>
    <r>
      <rPr>
        <sz val="12"/>
        <rFont val="Times New Roman"/>
        <family val="1"/>
      </rPr>
      <t>”8/“</t>
    </r>
    <r>
      <rPr>
        <sz val="12"/>
        <rFont val="宋体"/>
        <family val="3"/>
        <charset val="134"/>
      </rPr>
      <t>激扬初夏</t>
    </r>
    <r>
      <rPr>
        <sz val="12"/>
        <rFont val="Times New Roman"/>
        <family val="1"/>
      </rPr>
      <t xml:space="preserve"> </t>
    </r>
    <r>
      <rPr>
        <sz val="12"/>
        <rFont val="宋体"/>
        <family val="3"/>
        <charset val="134"/>
      </rPr>
      <t>谁与争锋</t>
    </r>
    <r>
      <rPr>
        <sz val="12"/>
        <rFont val="Times New Roman"/>
        <family val="1"/>
      </rPr>
      <t>”2019</t>
    </r>
    <r>
      <rPr>
        <sz val="12"/>
        <rFont val="宋体"/>
        <family val="3"/>
        <charset val="134"/>
      </rPr>
      <t>年苏州大学研究生羽毛球联赛</t>
    </r>
    <r>
      <rPr>
        <sz val="12"/>
        <rFont val="Times New Roman"/>
        <family val="1"/>
      </rPr>
      <t>“</t>
    </r>
    <r>
      <rPr>
        <sz val="12"/>
        <rFont val="宋体"/>
        <family val="3"/>
        <charset val="134"/>
      </rPr>
      <t>最佳领队</t>
    </r>
    <r>
      <rPr>
        <sz val="12"/>
        <rFont val="Times New Roman"/>
        <family val="1"/>
      </rPr>
      <t>”8</t>
    </r>
    <phoneticPr fontId="3" type="noConversion"/>
  </si>
  <si>
    <t>药学院研会学术部部长/医学部研究生会体育部部长/暑期社会实践：“让垃圾找到自己的归属”/2018-2019年度苏州大学优秀研究生干部/“乒尽全力 梦博东吴”2018年苏州大学研究生乒乓球联赛“最佳领队”/“激扬初夏 谁与争锋”2019年苏州大学研究生羽毛球联赛“最佳领队”</t>
  </si>
  <si>
    <t>医院</t>
    <phoneticPr fontId="3" type="noConversion"/>
  </si>
  <si>
    <t>屈文皓</t>
  </si>
  <si>
    <r>
      <rPr>
        <sz val="12"/>
        <rFont val="宋体"/>
        <family val="3"/>
        <charset val="134"/>
      </rPr>
      <t>医学部研究生会实践部干事</t>
    </r>
    <r>
      <rPr>
        <sz val="12"/>
        <color indexed="10"/>
        <rFont val="Times New Roman"/>
        <family val="1"/>
      </rPr>
      <t>2</t>
    </r>
    <r>
      <rPr>
        <sz val="12"/>
        <rFont val="Times New Roman"/>
        <family val="1"/>
      </rPr>
      <t>/5.18</t>
    </r>
    <r>
      <rPr>
        <sz val="12"/>
        <rFont val="宋体"/>
        <family val="3"/>
        <charset val="134"/>
      </rPr>
      <t>研究生荣誉日</t>
    </r>
    <r>
      <rPr>
        <sz val="12"/>
        <color indexed="10"/>
        <rFont val="Times New Roman"/>
        <family val="1"/>
      </rPr>
      <t>3/</t>
    </r>
    <r>
      <rPr>
        <sz val="12"/>
        <rFont val="宋体"/>
        <family val="3"/>
        <charset val="134"/>
      </rPr>
      <t>研究生会先进个人</t>
    </r>
    <r>
      <rPr>
        <sz val="12"/>
        <rFont val="Times New Roman"/>
        <family val="1"/>
      </rPr>
      <t>0</t>
    </r>
    <phoneticPr fontId="3" type="noConversion"/>
  </si>
  <si>
    <t>医学部研究生会实践部干事/5.18研究生荣誉日/研究生会先进个人</t>
    <phoneticPr fontId="3" type="noConversion"/>
  </si>
  <si>
    <t>孙杉</t>
  </si>
  <si>
    <r>
      <t>18级药学班长</t>
    </r>
    <r>
      <rPr>
        <sz val="12"/>
        <color indexed="10"/>
        <rFont val="宋体"/>
        <family val="3"/>
        <charset val="134"/>
      </rPr>
      <t>10</t>
    </r>
    <r>
      <rPr>
        <sz val="12"/>
        <rFont val="宋体"/>
        <family val="3"/>
        <charset val="134"/>
      </rPr>
      <t>/大合唱</t>
    </r>
    <r>
      <rPr>
        <sz val="12"/>
        <color rgb="FFFF0000"/>
        <rFont val="宋体"/>
        <family val="3"/>
        <charset val="134"/>
      </rPr>
      <t>3</t>
    </r>
    <r>
      <rPr>
        <sz val="12"/>
        <rFont val="宋体"/>
        <family val="3"/>
        <charset val="134"/>
      </rPr>
      <t>/</t>
    </r>
    <r>
      <rPr>
        <sz val="12"/>
        <rFont val="宋体"/>
        <family val="3"/>
        <charset val="134"/>
      </rPr>
      <t>医学部优秀研究生</t>
    </r>
    <r>
      <rPr>
        <sz val="12"/>
        <color indexed="10"/>
        <rFont val="宋体"/>
        <family val="3"/>
        <charset val="134"/>
      </rPr>
      <t>5</t>
    </r>
    <phoneticPr fontId="3" type="noConversion"/>
  </si>
  <si>
    <r>
      <t>18级药学班长/大合唱</t>
    </r>
    <r>
      <rPr>
        <sz val="12"/>
        <rFont val="宋体"/>
        <family val="3"/>
        <charset val="134"/>
      </rPr>
      <t>/</t>
    </r>
    <r>
      <rPr>
        <sz val="11"/>
        <color theme="1"/>
        <rFont val="宋体"/>
        <family val="2"/>
        <charset val="134"/>
        <scheme val="minor"/>
      </rPr>
      <t>医学部优秀研究生</t>
    </r>
    <phoneticPr fontId="3" type="noConversion"/>
  </si>
  <si>
    <t>张芝英</t>
  </si>
  <si>
    <r>
      <rPr>
        <sz val="12"/>
        <rFont val="宋体"/>
        <family val="3"/>
        <charset val="134"/>
      </rPr>
      <t>医学部研会宣传部干事</t>
    </r>
    <r>
      <rPr>
        <sz val="12"/>
        <color indexed="10"/>
        <rFont val="Times New Roman"/>
        <family val="1"/>
      </rPr>
      <t>2</t>
    </r>
    <phoneticPr fontId="3" type="noConversion"/>
  </si>
  <si>
    <t>医学部研会宣传部干事</t>
  </si>
  <si>
    <t>高瑞辰</t>
  </si>
  <si>
    <t>周宇鑫</t>
  </si>
  <si>
    <r>
      <t>医学部秘书部干事</t>
    </r>
    <r>
      <rPr>
        <sz val="12"/>
        <color indexed="10"/>
        <rFont val="宋体"/>
        <family val="3"/>
        <charset val="134"/>
      </rPr>
      <t>2</t>
    </r>
    <phoneticPr fontId="3" type="noConversion"/>
  </si>
  <si>
    <t>医学部秘书部干事</t>
  </si>
  <si>
    <t>樊可</t>
  </si>
  <si>
    <r>
      <t>体育部部长</t>
    </r>
    <r>
      <rPr>
        <sz val="12"/>
        <color indexed="10"/>
        <rFont val="宋体"/>
        <family val="3"/>
        <charset val="134"/>
      </rPr>
      <t>6</t>
    </r>
    <r>
      <rPr>
        <sz val="12"/>
        <rFont val="宋体"/>
        <family val="3"/>
        <charset val="134"/>
      </rPr>
      <t>/药学院趣味运动会二等奖</t>
    </r>
    <r>
      <rPr>
        <sz val="12"/>
        <color indexed="10"/>
        <rFont val="宋体"/>
        <family val="3"/>
        <charset val="134"/>
      </rPr>
      <t>3</t>
    </r>
    <r>
      <rPr>
        <sz val="12"/>
        <rFont val="宋体"/>
        <family val="3"/>
        <charset val="134"/>
      </rPr>
      <t>/研究生会先进个人</t>
    </r>
    <r>
      <rPr>
        <sz val="12"/>
        <color indexed="10"/>
        <rFont val="宋体"/>
        <family val="3"/>
        <charset val="134"/>
      </rPr>
      <t>0</t>
    </r>
    <phoneticPr fontId="3" type="noConversion"/>
  </si>
  <si>
    <t>体育部部长/药学院趣味运动会二等奖/研究生会先进个人</t>
  </si>
  <si>
    <t>左文青</t>
  </si>
  <si>
    <t>颜雪梅</t>
  </si>
  <si>
    <t>刘瑞卿</t>
  </si>
  <si>
    <t>Zhou, J. Y., Tao, S. W., Liu, R. Q., &amp; Zhu, Y. M. (2019). Forging CS Bonds through Nickel-Catalyzed Aryl Anhydrides with Thiophenols:/// Tao, S. W., Zhou, J. Y., Liu, R. Q., &amp; Zhu, Y. M. (2019). One-Pot Synthesis of N-Imidoyl-(1H)-Indoles via Palladium-Catalyzed Oxidative Insertion Domino Reaction with Isocyanide and Arylboronic Acid. The Journal of organic chemistry.</t>
    <phoneticPr fontId="3" type="noConversion"/>
  </si>
  <si>
    <t>SCI///SCI</t>
    <phoneticPr fontId="3" type="noConversion"/>
  </si>
  <si>
    <r>
      <rPr>
        <sz val="12"/>
        <rFont val="宋体"/>
        <family val="3"/>
        <charset val="134"/>
      </rPr>
      <t>第三</t>
    </r>
    <r>
      <rPr>
        <sz val="12"/>
        <rFont val="Times New Roman"/>
        <family val="1"/>
      </rPr>
      <t>//</t>
    </r>
    <r>
      <rPr>
        <sz val="12"/>
        <rFont val="宋体"/>
        <family val="3"/>
        <charset val="134"/>
      </rPr>
      <t>第三</t>
    </r>
    <phoneticPr fontId="3" type="noConversion"/>
  </si>
  <si>
    <t>4.745//4.745</t>
    <phoneticPr fontId="3" type="noConversion"/>
  </si>
  <si>
    <r>
      <rPr>
        <sz val="12"/>
        <rFont val="宋体"/>
        <family val="3"/>
        <charset val="134"/>
      </rPr>
      <t>二区</t>
    </r>
    <r>
      <rPr>
        <sz val="12"/>
        <rFont val="Times New Roman"/>
        <family val="1"/>
      </rPr>
      <t>///</t>
    </r>
    <r>
      <rPr>
        <sz val="12"/>
        <rFont val="宋体"/>
        <family val="3"/>
        <charset val="134"/>
      </rPr>
      <t>二区</t>
    </r>
    <phoneticPr fontId="3" type="noConversion"/>
  </si>
  <si>
    <r>
      <t>医学部研究生会干事</t>
    </r>
    <r>
      <rPr>
        <sz val="12"/>
        <color indexed="10"/>
        <rFont val="宋体"/>
        <family val="3"/>
        <charset val="134"/>
      </rPr>
      <t>2</t>
    </r>
    <r>
      <rPr>
        <sz val="12"/>
        <rFont val="宋体"/>
        <family val="3"/>
        <charset val="134"/>
      </rPr>
      <t>/药学院趣味运动会</t>
    </r>
    <r>
      <rPr>
        <sz val="12"/>
        <color indexed="10"/>
        <rFont val="宋体"/>
        <family val="3"/>
        <charset val="134"/>
      </rPr>
      <t>3</t>
    </r>
    <phoneticPr fontId="3" type="noConversion"/>
  </si>
  <si>
    <t>独一三作，2区，两篇</t>
    <phoneticPr fontId="3" type="noConversion"/>
  </si>
  <si>
    <t>医学部研究生会干事/药学院趣味运动会</t>
  </si>
  <si>
    <t>武鲁茜</t>
  </si>
  <si>
    <r>
      <rPr>
        <sz val="12"/>
        <rFont val="宋体"/>
        <family val="3"/>
        <charset val="134"/>
      </rPr>
      <t>研究生第六党支部党（团）支部委员</t>
    </r>
    <r>
      <rPr>
        <sz val="12"/>
        <color indexed="10"/>
        <rFont val="Times New Roman"/>
        <family val="1"/>
      </rPr>
      <t>10</t>
    </r>
    <r>
      <rPr>
        <sz val="12"/>
        <rFont val="Times New Roman"/>
        <family val="1"/>
      </rPr>
      <t xml:space="preserve"> /</t>
    </r>
    <r>
      <rPr>
        <sz val="12"/>
        <rFont val="宋体"/>
        <family val="3"/>
        <charset val="134"/>
      </rPr>
      <t>医学部优秀研究生</t>
    </r>
    <r>
      <rPr>
        <sz val="12"/>
        <color indexed="10"/>
        <rFont val="Times New Roman"/>
        <family val="1"/>
      </rPr>
      <t>5</t>
    </r>
    <r>
      <rPr>
        <sz val="12"/>
        <rFont val="Times New Roman"/>
        <family val="1"/>
      </rPr>
      <t>/</t>
    </r>
    <r>
      <rPr>
        <sz val="12"/>
        <rFont val="宋体"/>
        <family val="3"/>
        <charset val="134"/>
      </rPr>
      <t>大合唱</t>
    </r>
    <r>
      <rPr>
        <sz val="12"/>
        <color indexed="10"/>
        <rFont val="Times New Roman"/>
        <family val="1"/>
      </rPr>
      <t>3</t>
    </r>
    <phoneticPr fontId="3" type="noConversion"/>
  </si>
  <si>
    <r>
      <t xml:space="preserve">研究生第六党支部党（团）支部委员 </t>
    </r>
    <r>
      <rPr>
        <sz val="12"/>
        <rFont val="宋体"/>
        <family val="3"/>
        <charset val="134"/>
      </rPr>
      <t>/大合唱</t>
    </r>
    <r>
      <rPr>
        <sz val="11"/>
        <color theme="1"/>
        <rFont val="宋体"/>
        <family val="2"/>
        <charset val="134"/>
        <scheme val="minor"/>
      </rPr>
      <t>/医学部优秀研究生</t>
    </r>
    <phoneticPr fontId="3" type="noConversion"/>
  </si>
  <si>
    <t>谭广静</t>
  </si>
  <si>
    <t>制药工程</t>
    <phoneticPr fontId="3" type="noConversion"/>
  </si>
  <si>
    <t>常熟</t>
    <phoneticPr fontId="3" type="noConversion"/>
  </si>
  <si>
    <t>李芹</t>
  </si>
  <si>
    <t>制药工程</t>
    <phoneticPr fontId="3" type="noConversion"/>
  </si>
  <si>
    <t>陈曼雨</t>
  </si>
  <si>
    <t>常熟</t>
    <phoneticPr fontId="3" type="noConversion"/>
  </si>
  <si>
    <t>栗波</t>
  </si>
  <si>
    <t>常熟</t>
    <phoneticPr fontId="3" type="noConversion"/>
  </si>
  <si>
    <t>陈芷叶</t>
  </si>
  <si>
    <t>常熟</t>
    <phoneticPr fontId="3" type="noConversion"/>
  </si>
  <si>
    <t>石博雯</t>
  </si>
  <si>
    <t>药学专硕</t>
    <phoneticPr fontId="3" type="noConversion"/>
  </si>
  <si>
    <t>高峰</t>
  </si>
  <si>
    <t>刘昱辰</t>
    <phoneticPr fontId="7" type="noConversion"/>
  </si>
  <si>
    <t>药学专硕</t>
    <phoneticPr fontId="7" type="noConversion"/>
  </si>
  <si>
    <t>刘昱辰</t>
  </si>
  <si>
    <t>马琳</t>
  </si>
  <si>
    <t>药学专硕</t>
  </si>
  <si>
    <r>
      <rPr>
        <sz val="12"/>
        <rFont val="宋体"/>
        <family val="3"/>
        <charset val="134"/>
      </rPr>
      <t>刊名</t>
    </r>
  </si>
  <si>
    <r>
      <rPr>
        <sz val="12"/>
        <rFont val="宋体"/>
        <family val="3"/>
        <charset val="134"/>
      </rPr>
      <t>类别（</t>
    </r>
    <r>
      <rPr>
        <sz val="12"/>
        <rFont val="Times New Roman"/>
        <family val="1"/>
      </rPr>
      <t>SCI/SCIE/</t>
    </r>
    <r>
      <rPr>
        <sz val="12"/>
        <rFont val="宋体"/>
        <family val="3"/>
        <charset val="134"/>
      </rPr>
      <t>核心期刊</t>
    </r>
    <r>
      <rPr>
        <sz val="12"/>
        <rFont val="Times New Roman"/>
        <family val="1"/>
      </rPr>
      <t>/</t>
    </r>
    <r>
      <rPr>
        <sz val="12"/>
        <rFont val="宋体"/>
        <family val="3"/>
        <charset val="134"/>
      </rPr>
      <t>普通期刊</t>
    </r>
    <r>
      <rPr>
        <sz val="12"/>
        <rFont val="Times New Roman"/>
        <family val="1"/>
      </rPr>
      <t>)</t>
    </r>
  </si>
  <si>
    <r>
      <rPr>
        <sz val="12"/>
        <rFont val="宋体"/>
        <family val="3"/>
        <charset val="134"/>
      </rPr>
      <t>作者排名</t>
    </r>
  </si>
  <si>
    <r>
      <rPr>
        <sz val="12"/>
        <color theme="1"/>
        <rFont val="宋体"/>
        <family val="3"/>
        <charset val="134"/>
      </rPr>
      <t>排名位次
（限并列一、二作者）</t>
    </r>
  </si>
  <si>
    <r>
      <rPr>
        <sz val="12"/>
        <rFont val="宋体"/>
        <family val="3"/>
        <charset val="134"/>
      </rPr>
      <t>影响因子</t>
    </r>
  </si>
  <si>
    <r>
      <rPr>
        <sz val="12"/>
        <rFont val="宋体"/>
        <family val="3"/>
        <charset val="134"/>
      </rPr>
      <t>大类分区</t>
    </r>
  </si>
  <si>
    <r>
      <rPr>
        <sz val="12"/>
        <rFont val="宋体"/>
        <family val="3"/>
        <charset val="134"/>
      </rPr>
      <t>第一单位</t>
    </r>
  </si>
  <si>
    <t>项目校、省、部、国家级</t>
    <phoneticPr fontId="3" type="noConversion"/>
  </si>
  <si>
    <t>社会活动</t>
    <phoneticPr fontId="3" type="noConversion"/>
  </si>
  <si>
    <t>社会活动成绩</t>
    <phoneticPr fontId="3" type="noConversion"/>
  </si>
  <si>
    <t>备注</t>
    <phoneticPr fontId="3" type="noConversion"/>
  </si>
  <si>
    <t>评委打分</t>
    <phoneticPr fontId="3" type="noConversion"/>
  </si>
  <si>
    <t>总分</t>
    <phoneticPr fontId="3" type="noConversion"/>
  </si>
  <si>
    <r>
      <rPr>
        <sz val="12"/>
        <rFont val="宋体"/>
        <family val="3"/>
        <charset val="134"/>
      </rPr>
      <t>陶寿伟</t>
    </r>
  </si>
  <si>
    <r>
      <rPr>
        <sz val="12"/>
        <rFont val="宋体"/>
        <family val="3"/>
        <charset val="134"/>
      </rPr>
      <t>药物化学</t>
    </r>
  </si>
  <si>
    <r>
      <t>1.One-Pot Synthesis of N-Imidoyl-(1H)-Indoles via Palladium-Catalyzed Oxidative Insertion Domino Reaction with Isocyanide and Arylboronic Acid.</t>
    </r>
    <r>
      <rPr>
        <sz val="12"/>
        <color indexed="10"/>
        <rFont val="Times New Roman"/>
        <family val="1"/>
      </rPr>
      <t xml:space="preserve">24      </t>
    </r>
    <r>
      <rPr>
        <sz val="12"/>
        <color indexed="62"/>
        <rFont val="Times New Roman"/>
        <family val="1"/>
      </rPr>
      <t>60</t>
    </r>
    <r>
      <rPr>
        <sz val="12"/>
        <rFont val="Times New Roman"/>
        <family val="1"/>
      </rPr>
      <t xml:space="preserve">
2.Forging CS Bonds through Nickel-Catalyzed Aryl Anhydrides with Thiophenols: Decarbonylation or Decarbonylation Accompanied by Decarboxylation. </t>
    </r>
    <r>
      <rPr>
        <sz val="12"/>
        <color indexed="10"/>
        <rFont val="Times New Roman"/>
        <family val="1"/>
      </rPr>
      <t xml:space="preserve">12      </t>
    </r>
    <r>
      <rPr>
        <sz val="12"/>
        <color indexed="62"/>
        <rFont val="Times New Roman"/>
        <family val="1"/>
      </rPr>
      <t xml:space="preserve"> 30</t>
    </r>
    <phoneticPr fontId="3" type="noConversion"/>
  </si>
  <si>
    <t xml:space="preserve">1.The Journal of organic chemistry.                                                                 2.The Journal of organic chemistry.         </t>
    <phoneticPr fontId="3" type="noConversion"/>
  </si>
  <si>
    <t xml:space="preserve">1.SCI             2.SCI           3.SCI   </t>
    <phoneticPr fontId="3" type="noConversion"/>
  </si>
  <si>
    <r>
      <t>1.</t>
    </r>
    <r>
      <rPr>
        <sz val="12"/>
        <rFont val="宋体"/>
        <family val="3"/>
        <charset val="134"/>
      </rPr>
      <t>一</t>
    </r>
    <r>
      <rPr>
        <sz val="12"/>
        <rFont val="Times New Roman"/>
        <family val="1"/>
      </rPr>
      <t xml:space="preserve">                  2.</t>
    </r>
    <r>
      <rPr>
        <sz val="12"/>
        <rFont val="宋体"/>
        <family val="3"/>
        <charset val="134"/>
      </rPr>
      <t>二</t>
    </r>
    <r>
      <rPr>
        <sz val="12"/>
        <rFont val="Times New Roman"/>
        <family val="1"/>
      </rPr>
      <t xml:space="preserve">  </t>
    </r>
    <phoneticPr fontId="3" type="noConversion"/>
  </si>
  <si>
    <t xml:space="preserve">1.4.745
2.4.745      </t>
    <phoneticPr fontId="3" type="noConversion"/>
  </si>
  <si>
    <r>
      <t>1.</t>
    </r>
    <r>
      <rPr>
        <sz val="12"/>
        <rFont val="宋体"/>
        <family val="3"/>
        <charset val="134"/>
      </rPr>
      <t>二区</t>
    </r>
    <r>
      <rPr>
        <sz val="12"/>
        <rFont val="Times New Roman"/>
        <family val="1"/>
      </rPr>
      <t xml:space="preserve">            2.</t>
    </r>
    <r>
      <rPr>
        <sz val="12"/>
        <rFont val="宋体"/>
        <family val="3"/>
        <charset val="134"/>
      </rPr>
      <t>二区</t>
    </r>
    <r>
      <rPr>
        <sz val="12"/>
        <rFont val="Times New Roman"/>
        <family val="1"/>
      </rPr>
      <t xml:space="preserve">         </t>
    </r>
    <phoneticPr fontId="3" type="noConversion"/>
  </si>
  <si>
    <t>1.2019.05.27 2.2018.07.02 3.2019.08.29</t>
    <phoneticPr fontId="3" type="noConversion"/>
  </si>
  <si>
    <r>
      <t>1.</t>
    </r>
    <r>
      <rPr>
        <sz val="12"/>
        <rFont val="宋体"/>
        <family val="3"/>
        <charset val="134"/>
      </rPr>
      <t>苏州大学</t>
    </r>
    <r>
      <rPr>
        <sz val="12"/>
        <rFont val="Times New Roman"/>
        <family val="1"/>
      </rPr>
      <t>2.</t>
    </r>
    <r>
      <rPr>
        <sz val="12"/>
        <rFont val="宋体"/>
        <family val="3"/>
        <charset val="134"/>
      </rPr>
      <t>苏州大学</t>
    </r>
    <r>
      <rPr>
        <sz val="12"/>
        <rFont val="Times New Roman"/>
        <family val="1"/>
      </rPr>
      <t>3.</t>
    </r>
    <r>
      <rPr>
        <sz val="12"/>
        <rFont val="宋体"/>
        <family val="3"/>
        <charset val="134"/>
      </rPr>
      <t>苏州大学</t>
    </r>
    <phoneticPr fontId="3" type="noConversion"/>
  </si>
  <si>
    <r>
      <t>1.</t>
    </r>
    <r>
      <rPr>
        <sz val="12"/>
        <rFont val="宋体"/>
        <family val="3"/>
        <charset val="134"/>
      </rPr>
      <t>参与趣味运动会</t>
    </r>
    <r>
      <rPr>
        <sz val="12"/>
        <rFont val="Times New Roman"/>
        <family val="1"/>
      </rPr>
      <t xml:space="preserve"> </t>
    </r>
    <r>
      <rPr>
        <sz val="12"/>
        <color rgb="FFFF0000"/>
        <rFont val="Times New Roman"/>
        <family val="1"/>
      </rPr>
      <t>3</t>
    </r>
    <phoneticPr fontId="3" type="noConversion"/>
  </si>
  <si>
    <r>
      <rPr>
        <sz val="12"/>
        <rFont val="宋体"/>
        <family val="3"/>
        <charset val="134"/>
      </rPr>
      <t>余靓</t>
    </r>
  </si>
  <si>
    <t>1.2017.8.10
2.2017.11.27
3.2018.10.9
4.2018.9.11</t>
  </si>
  <si>
    <r>
      <t>1.</t>
    </r>
    <r>
      <rPr>
        <sz val="12"/>
        <rFont val="宋体"/>
        <family val="3"/>
        <charset val="134"/>
      </rPr>
      <t xml:space="preserve">苏州大学
</t>
    </r>
    <r>
      <rPr>
        <sz val="12"/>
        <rFont val="Times New Roman"/>
        <family val="1"/>
      </rPr>
      <t>2.</t>
    </r>
    <r>
      <rPr>
        <sz val="12"/>
        <rFont val="宋体"/>
        <family val="3"/>
        <charset val="134"/>
      </rPr>
      <t xml:space="preserve">苏州大学
</t>
    </r>
    <r>
      <rPr>
        <sz val="12"/>
        <rFont val="Times New Roman"/>
        <family val="1"/>
      </rPr>
      <t>3.</t>
    </r>
    <r>
      <rPr>
        <sz val="12"/>
        <rFont val="宋体"/>
        <family val="3"/>
        <charset val="134"/>
      </rPr>
      <t xml:space="preserve">苏州大学
</t>
    </r>
    <r>
      <rPr>
        <sz val="12"/>
        <rFont val="Times New Roman"/>
        <family val="1"/>
      </rPr>
      <t>4.</t>
    </r>
    <r>
      <rPr>
        <sz val="12"/>
        <rFont val="宋体"/>
        <family val="3"/>
        <charset val="134"/>
      </rPr>
      <t>苏州大学</t>
    </r>
  </si>
  <si>
    <r>
      <rPr>
        <sz val="12"/>
        <rFont val="宋体"/>
        <family val="3"/>
        <charset val="134"/>
      </rPr>
      <t>孔娇</t>
    </r>
  </si>
  <si>
    <r>
      <rPr>
        <sz val="12"/>
        <rFont val="宋体"/>
        <family val="3"/>
        <charset val="134"/>
      </rPr>
      <t>蛋白酪氨酸磷酸酶</t>
    </r>
    <r>
      <rPr>
        <sz val="12"/>
        <rFont val="Times New Roman"/>
        <family val="1"/>
      </rPr>
      <t>SHP2</t>
    </r>
    <r>
      <rPr>
        <sz val="12"/>
        <rFont val="宋体"/>
        <family val="3"/>
        <charset val="134"/>
      </rPr>
      <t>及其抑制剂的研究进展</t>
    </r>
    <r>
      <rPr>
        <sz val="12"/>
        <rFont val="Times New Roman"/>
        <family val="1"/>
      </rPr>
      <t xml:space="preserve"> </t>
    </r>
    <r>
      <rPr>
        <sz val="12"/>
        <color rgb="FFFF0000"/>
        <rFont val="Times New Roman"/>
        <family val="1"/>
      </rPr>
      <t>3</t>
    </r>
    <r>
      <rPr>
        <sz val="12"/>
        <color rgb="FF0070C0"/>
        <rFont val="Times New Roman"/>
        <family val="1"/>
      </rPr>
      <t xml:space="preserve"> </t>
    </r>
    <r>
      <rPr>
        <sz val="12"/>
        <color theme="3" tint="-0.249977111117893"/>
        <rFont val="Times New Roman"/>
        <family val="1"/>
      </rPr>
      <t>30</t>
    </r>
    <phoneticPr fontId="3" type="noConversion"/>
  </si>
  <si>
    <r>
      <t>1.</t>
    </r>
    <r>
      <rPr>
        <sz val="12"/>
        <rFont val="宋体"/>
        <family val="3"/>
        <charset val="134"/>
      </rPr>
      <t>药学进展</t>
    </r>
    <phoneticPr fontId="3" type="noConversion"/>
  </si>
  <si>
    <r>
      <t>1.</t>
    </r>
    <r>
      <rPr>
        <sz val="12"/>
        <rFont val="宋体"/>
        <family val="3"/>
        <charset val="134"/>
      </rPr>
      <t>核心期刊</t>
    </r>
  </si>
  <si>
    <r>
      <rPr>
        <sz val="12"/>
        <rFont val="宋体"/>
        <family val="3"/>
        <charset val="134"/>
      </rPr>
      <t>一作</t>
    </r>
  </si>
  <si>
    <r>
      <t>1.</t>
    </r>
    <r>
      <rPr>
        <sz val="12"/>
        <rFont val="宋体"/>
        <family val="3"/>
        <charset val="134"/>
      </rPr>
      <t>苏州大学</t>
    </r>
  </si>
  <si>
    <r>
      <rPr>
        <sz val="12"/>
        <rFont val="宋体"/>
        <family val="3"/>
        <charset val="134"/>
      </rPr>
      <t>宋世伟</t>
    </r>
  </si>
  <si>
    <r>
      <t xml:space="preserve">1.Structural optimization on a virtual screening hit of smoothened receptor. </t>
    </r>
    <r>
      <rPr>
        <sz val="12"/>
        <color rgb="FFFF0000"/>
        <rFont val="Times New Roman"/>
        <family val="1"/>
      </rPr>
      <t>13.33</t>
    </r>
    <r>
      <rPr>
        <sz val="12"/>
        <color theme="3" tint="-0.249977111117893"/>
        <rFont val="Times New Roman"/>
        <family val="1"/>
      </rPr>
      <t xml:space="preserve"> 33.33</t>
    </r>
    <phoneticPr fontId="3" type="noConversion"/>
  </si>
  <si>
    <t>1.European Journal of Medicinal Chemistry</t>
    <phoneticPr fontId="3" type="noConversion"/>
  </si>
  <si>
    <t xml:space="preserve">1.SCI   </t>
    <phoneticPr fontId="3" type="noConversion"/>
  </si>
  <si>
    <r>
      <t>1.</t>
    </r>
    <r>
      <rPr>
        <sz val="12"/>
        <rFont val="宋体"/>
        <family val="3"/>
        <charset val="134"/>
      </rPr>
      <t>一</t>
    </r>
    <phoneticPr fontId="3" type="noConversion"/>
  </si>
  <si>
    <r>
      <rPr>
        <sz val="12"/>
        <rFont val="宋体"/>
        <family val="3"/>
        <charset val="134"/>
      </rPr>
      <t>排名第</t>
    </r>
    <r>
      <rPr>
        <sz val="12"/>
        <rFont val="Times New Roman"/>
        <family val="1"/>
      </rPr>
      <t>1</t>
    </r>
    <r>
      <rPr>
        <sz val="12"/>
        <rFont val="宋体"/>
        <family val="3"/>
        <charset val="134"/>
      </rPr>
      <t>（共三人）</t>
    </r>
    <phoneticPr fontId="3" type="noConversion"/>
  </si>
  <si>
    <r>
      <rPr>
        <sz val="12"/>
        <rFont val="宋体"/>
        <family val="3"/>
        <charset val="134"/>
      </rPr>
      <t>二区</t>
    </r>
  </si>
  <si>
    <r>
      <t>1.</t>
    </r>
    <r>
      <rPr>
        <sz val="12"/>
        <rFont val="宋体"/>
        <family val="3"/>
        <charset val="134"/>
      </rPr>
      <t>参与趣味运动会</t>
    </r>
    <r>
      <rPr>
        <sz val="12"/>
        <rFont val="Times New Roman"/>
        <family val="1"/>
      </rPr>
      <t xml:space="preserve"> </t>
    </r>
    <r>
      <rPr>
        <sz val="12"/>
        <color rgb="FFFF0000"/>
        <rFont val="Times New Roman"/>
        <family val="1"/>
      </rPr>
      <t>3</t>
    </r>
    <phoneticPr fontId="3" type="noConversion"/>
  </si>
  <si>
    <r>
      <rPr>
        <sz val="12"/>
        <rFont val="宋体"/>
        <family val="3"/>
        <charset val="134"/>
      </rPr>
      <t>徐义文</t>
    </r>
  </si>
  <si>
    <r>
      <rPr>
        <sz val="12"/>
        <rFont val="宋体"/>
        <family val="3"/>
        <charset val="134"/>
      </rPr>
      <t>李香莲</t>
    </r>
    <phoneticPr fontId="3" type="noConversion"/>
  </si>
  <si>
    <r>
      <rPr>
        <sz val="12"/>
        <rFont val="宋体"/>
        <family val="3"/>
        <charset val="134"/>
      </rPr>
      <t>药剂学</t>
    </r>
    <phoneticPr fontId="3" type="noConversion"/>
  </si>
  <si>
    <r>
      <rPr>
        <sz val="12"/>
        <rFont val="宋体"/>
        <family val="3"/>
        <charset val="134"/>
      </rPr>
      <t>王丹丹</t>
    </r>
  </si>
  <si>
    <r>
      <rPr>
        <sz val="12"/>
        <rFont val="宋体"/>
        <family val="3"/>
        <charset val="134"/>
      </rPr>
      <t>药剂学</t>
    </r>
  </si>
  <si>
    <r>
      <t>1.</t>
    </r>
    <r>
      <rPr>
        <sz val="12"/>
        <rFont val="宋体"/>
        <family val="3"/>
        <charset val="134"/>
      </rPr>
      <t>共载多柔比星和</t>
    </r>
    <r>
      <rPr>
        <sz val="12"/>
        <rFont val="Times New Roman"/>
        <family val="1"/>
      </rPr>
      <t>siRNA</t>
    </r>
    <r>
      <rPr>
        <sz val="12"/>
        <rFont val="宋体"/>
        <family val="3"/>
        <charset val="134"/>
      </rPr>
      <t>的还原敏感性纳米粒的体外靶向性评价</t>
    </r>
    <r>
      <rPr>
        <sz val="12"/>
        <rFont val="Times New Roman"/>
        <family val="1"/>
      </rPr>
      <t>.</t>
    </r>
    <r>
      <rPr>
        <sz val="12"/>
        <color indexed="10"/>
        <rFont val="Times New Roman"/>
        <family val="1"/>
      </rPr>
      <t xml:space="preserve">3       </t>
    </r>
    <r>
      <rPr>
        <sz val="12"/>
        <color indexed="62"/>
        <rFont val="Times New Roman"/>
        <family val="1"/>
      </rPr>
      <t>30</t>
    </r>
    <phoneticPr fontId="3" type="noConversion"/>
  </si>
  <si>
    <r>
      <t>1.</t>
    </r>
    <r>
      <rPr>
        <sz val="12"/>
        <rFont val="宋体"/>
        <family val="3"/>
        <charset val="134"/>
      </rPr>
      <t>药学学报</t>
    </r>
    <phoneticPr fontId="3" type="noConversion"/>
  </si>
  <si>
    <r>
      <t>1.</t>
    </r>
    <r>
      <rPr>
        <sz val="12"/>
        <rFont val="宋体"/>
        <family val="3"/>
        <charset val="134"/>
      </rPr>
      <t>核心期刊</t>
    </r>
    <phoneticPr fontId="3" type="noConversion"/>
  </si>
  <si>
    <r>
      <t>1.</t>
    </r>
    <r>
      <rPr>
        <sz val="12"/>
        <rFont val="宋体"/>
        <family val="3"/>
        <charset val="134"/>
      </rPr>
      <t>一</t>
    </r>
    <r>
      <rPr>
        <sz val="12"/>
        <rFont val="Times New Roman"/>
        <family val="1"/>
      </rPr>
      <t xml:space="preserve">  </t>
    </r>
    <phoneticPr fontId="3" type="noConversion"/>
  </si>
  <si>
    <t>1.2018.12</t>
    <phoneticPr fontId="3" type="noConversion"/>
  </si>
  <si>
    <r>
      <t>1.</t>
    </r>
    <r>
      <rPr>
        <sz val="12"/>
        <rFont val="宋体"/>
        <family val="3"/>
        <charset val="134"/>
      </rPr>
      <t>苏州大学</t>
    </r>
    <phoneticPr fontId="3" type="noConversion"/>
  </si>
  <si>
    <r>
      <t>1.</t>
    </r>
    <r>
      <rPr>
        <sz val="9"/>
        <rFont val="宋体"/>
        <family val="3"/>
        <charset val="134"/>
      </rPr>
      <t>江苏省研究生科研创新计划项目</t>
    </r>
    <r>
      <rPr>
        <sz val="9"/>
        <rFont val="Times New Roman"/>
        <family val="1"/>
      </rPr>
      <t xml:space="preserve">, </t>
    </r>
    <r>
      <rPr>
        <sz val="9"/>
        <rFont val="宋体"/>
        <family val="3"/>
        <charset val="134"/>
      </rPr>
      <t>编号</t>
    </r>
    <r>
      <rPr>
        <sz val="9"/>
        <rFont val="Times New Roman"/>
        <family val="1"/>
      </rPr>
      <t xml:space="preserve"> KYCX19_1973   </t>
    </r>
    <r>
      <rPr>
        <sz val="9"/>
        <color indexed="62"/>
        <rFont val="Times New Roman"/>
        <family val="1"/>
      </rPr>
      <t>10</t>
    </r>
    <r>
      <rPr>
        <sz val="9"/>
        <color indexed="10"/>
        <rFont val="Times New Roman"/>
        <family val="1"/>
      </rPr>
      <t xml:space="preserve">  </t>
    </r>
    <phoneticPr fontId="3" type="noConversion"/>
  </si>
  <si>
    <r>
      <t xml:space="preserve">  1.</t>
    </r>
    <r>
      <rPr>
        <sz val="12"/>
        <rFont val="宋体"/>
        <family val="3"/>
        <charset val="134"/>
      </rPr>
      <t>申请专利：叶酸受体介导的肿瘤内环境敏感型阿霉素白蛋白纳米粒及制备方法</t>
    </r>
    <r>
      <rPr>
        <sz val="12"/>
        <color indexed="62"/>
        <rFont val="Times New Roman"/>
        <family val="1"/>
      </rPr>
      <t>10</t>
    </r>
    <r>
      <rPr>
        <sz val="12"/>
        <rFont val="Times New Roman"/>
        <family val="1"/>
      </rPr>
      <t>.</t>
    </r>
    <r>
      <rPr>
        <sz val="12"/>
        <rFont val="宋体"/>
        <family val="3"/>
        <charset val="134"/>
      </rPr>
      <t>（张学农，王丹丹）</t>
    </r>
    <r>
      <rPr>
        <sz val="12"/>
        <rFont val="Times New Roman"/>
        <family val="1"/>
      </rPr>
      <t xml:space="preserve"> 201710208474.9</t>
    </r>
    <phoneticPr fontId="3" type="noConversion"/>
  </si>
  <si>
    <r>
      <rPr>
        <sz val="12"/>
        <rFont val="宋体"/>
        <family val="3"/>
        <charset val="134"/>
      </rPr>
      <t>徐涛</t>
    </r>
    <phoneticPr fontId="3" type="noConversion"/>
  </si>
  <si>
    <r>
      <rPr>
        <sz val="12"/>
        <rFont val="宋体"/>
        <family val="3"/>
        <charset val="134"/>
      </rPr>
      <t>陈利清</t>
    </r>
  </si>
  <si>
    <r>
      <t xml:space="preserve">1.Enhanced Lysosomal Escape of pH-Responsive PEI-Betaine Functionalized Carbon Nanotube for the Co-delivery of Survivin siRNA and Doxorubicin </t>
    </r>
    <r>
      <rPr>
        <sz val="12"/>
        <color rgb="FF0070C0"/>
        <rFont val="Times New Roman"/>
        <family val="1"/>
      </rPr>
      <t xml:space="preserve">  </t>
    </r>
    <r>
      <rPr>
        <sz val="12"/>
        <color rgb="FFFF0000"/>
        <rFont val="Times New Roman"/>
        <family val="1"/>
      </rPr>
      <t xml:space="preserve">8  </t>
    </r>
    <r>
      <rPr>
        <sz val="12"/>
        <color rgb="FF0070C0"/>
        <rFont val="Times New Roman"/>
        <family val="1"/>
      </rPr>
      <t>20</t>
    </r>
  </si>
  <si>
    <t>1. ACS</t>
  </si>
  <si>
    <t xml:space="preserve">1.SCI             2.SCI  </t>
  </si>
  <si>
    <r>
      <t>1.</t>
    </r>
    <r>
      <rPr>
        <sz val="12"/>
        <rFont val="宋体"/>
        <family val="3"/>
        <charset val="134"/>
      </rPr>
      <t>三</t>
    </r>
  </si>
  <si>
    <r>
      <rPr>
        <sz val="12"/>
        <rFont val="宋体"/>
        <family val="3"/>
        <charset val="134"/>
      </rPr>
      <t>一区</t>
    </r>
  </si>
  <si>
    <r>
      <t>1.</t>
    </r>
    <r>
      <rPr>
        <sz val="12"/>
        <rFont val="宋体"/>
        <family val="3"/>
        <charset val="134"/>
      </rPr>
      <t>苏州大学</t>
    </r>
    <r>
      <rPr>
        <sz val="12"/>
        <rFont val="Times New Roman"/>
        <family val="1"/>
      </rPr>
      <t>2.</t>
    </r>
    <r>
      <rPr>
        <sz val="12"/>
        <rFont val="宋体"/>
        <family val="3"/>
        <charset val="134"/>
      </rPr>
      <t>苏州大学</t>
    </r>
  </si>
  <si>
    <r>
      <t>1.</t>
    </r>
    <r>
      <rPr>
        <sz val="12"/>
        <rFont val="宋体"/>
        <family val="3"/>
        <charset val="134"/>
      </rPr>
      <t>党支部组织委员</t>
    </r>
    <r>
      <rPr>
        <sz val="12"/>
        <color rgb="FFFF0000"/>
        <rFont val="Times New Roman"/>
        <family val="1"/>
      </rPr>
      <t>5</t>
    </r>
  </si>
  <si>
    <r>
      <t>1.</t>
    </r>
    <r>
      <rPr>
        <sz val="12"/>
        <rFont val="宋体"/>
        <family val="3"/>
        <charset val="134"/>
      </rPr>
      <t>申请专利：具有速释和缓释效果的多肽微球及其制备方法</t>
    </r>
    <r>
      <rPr>
        <sz val="12"/>
        <rFont val="Times New Roman"/>
        <family val="1"/>
      </rPr>
      <t xml:space="preserve">CN201910362408.6    </t>
    </r>
    <r>
      <rPr>
        <sz val="12"/>
        <color rgb="FF0070C0"/>
        <rFont val="Times New Roman"/>
        <family val="1"/>
      </rPr>
      <t>10</t>
    </r>
    <r>
      <rPr>
        <sz val="12"/>
        <rFont val="Times New Roman"/>
        <family val="1"/>
      </rPr>
      <t xml:space="preserve">
2.</t>
    </r>
    <r>
      <rPr>
        <sz val="12"/>
        <rFont val="宋体"/>
        <family val="3"/>
        <charset val="134"/>
      </rPr>
      <t>申请专利：一种格拉司琼缓释微球及其制备方法</t>
    </r>
    <r>
      <rPr>
        <sz val="12"/>
        <rFont val="Times New Roman"/>
        <family val="1"/>
      </rPr>
      <t xml:space="preserve">CN201910103919.6    </t>
    </r>
    <r>
      <rPr>
        <sz val="12"/>
        <color rgb="FF0070C0"/>
        <rFont val="Times New Roman"/>
        <family val="1"/>
      </rPr>
      <t>10</t>
    </r>
    <r>
      <rPr>
        <sz val="12"/>
        <rFont val="Times New Roman"/>
        <family val="1"/>
      </rPr>
      <t xml:space="preserve">
3.</t>
    </r>
    <r>
      <rPr>
        <sz val="12"/>
        <rFont val="宋体"/>
        <family val="3"/>
        <charset val="134"/>
      </rPr>
      <t>申请专利：一种康普瑞汀纳米粒及其制备方法</t>
    </r>
    <r>
      <rPr>
        <sz val="12"/>
        <rFont val="Times New Roman"/>
        <family val="1"/>
      </rPr>
      <t xml:space="preserve">CN201910626400.6    </t>
    </r>
    <r>
      <rPr>
        <sz val="12"/>
        <color rgb="FF0070C0"/>
        <rFont val="Times New Roman"/>
        <family val="1"/>
      </rPr>
      <t>10</t>
    </r>
    <phoneticPr fontId="3" type="noConversion"/>
  </si>
  <si>
    <r>
      <rPr>
        <sz val="12"/>
        <rFont val="宋体"/>
        <family val="3"/>
        <charset val="134"/>
      </rPr>
      <t>高彬彬</t>
    </r>
  </si>
  <si>
    <r>
      <t>1.</t>
    </r>
    <r>
      <rPr>
        <sz val="12"/>
        <rFont val="宋体"/>
        <family val="3"/>
        <charset val="134"/>
      </rPr>
      <t>校马拉松</t>
    </r>
    <r>
      <rPr>
        <sz val="12"/>
        <rFont val="Times New Roman"/>
        <family val="1"/>
      </rPr>
      <t xml:space="preserve"> </t>
    </r>
    <r>
      <rPr>
        <sz val="12"/>
        <color rgb="FFFF0000"/>
        <rFont val="Times New Roman"/>
        <family val="1"/>
      </rPr>
      <t>3</t>
    </r>
    <phoneticPr fontId="3" type="noConversion"/>
  </si>
  <si>
    <r>
      <rPr>
        <sz val="12"/>
        <rFont val="宋体"/>
        <family val="3"/>
        <charset val="134"/>
      </rPr>
      <t>王璐</t>
    </r>
    <phoneticPr fontId="3" type="noConversion"/>
  </si>
  <si>
    <r>
      <rPr>
        <sz val="12"/>
        <rFont val="宋体"/>
        <family val="3"/>
        <charset val="134"/>
      </rPr>
      <t>药剂学</t>
    </r>
    <phoneticPr fontId="3" type="noConversion"/>
  </si>
  <si>
    <r>
      <t>1.</t>
    </r>
    <r>
      <rPr>
        <sz val="12"/>
        <rFont val="宋体"/>
        <family val="3"/>
        <charset val="134"/>
      </rPr>
      <t>研会干事</t>
    </r>
    <r>
      <rPr>
        <sz val="12"/>
        <rFont val="Times New Roman"/>
        <family val="1"/>
      </rPr>
      <t xml:space="preserve"> </t>
    </r>
    <r>
      <rPr>
        <sz val="12"/>
        <color rgb="FFFF0000"/>
        <rFont val="Times New Roman"/>
        <family val="1"/>
      </rPr>
      <t xml:space="preserve">2     </t>
    </r>
    <r>
      <rPr>
        <sz val="12"/>
        <color theme="1"/>
        <rFont val="Times New Roman"/>
        <family val="1"/>
      </rPr>
      <t xml:space="preserve"> 2.</t>
    </r>
    <r>
      <rPr>
        <sz val="12"/>
        <color theme="1"/>
        <rFont val="宋体"/>
        <family val="3"/>
        <charset val="134"/>
      </rPr>
      <t>志愿服务</t>
    </r>
    <r>
      <rPr>
        <sz val="12"/>
        <color rgb="FFFF0000"/>
        <rFont val="Times New Roman"/>
        <family val="1"/>
      </rPr>
      <t>3</t>
    </r>
    <phoneticPr fontId="3" type="noConversion"/>
  </si>
  <si>
    <r>
      <rPr>
        <sz val="12"/>
        <rFont val="宋体"/>
        <family val="3"/>
        <charset val="134"/>
      </rPr>
      <t>黄晓雷</t>
    </r>
    <phoneticPr fontId="3" type="noConversion"/>
  </si>
  <si>
    <r>
      <rPr>
        <sz val="12"/>
        <rFont val="宋体"/>
        <family val="3"/>
        <charset val="134"/>
      </rPr>
      <t>生药学</t>
    </r>
    <phoneticPr fontId="3" type="noConversion"/>
  </si>
  <si>
    <r>
      <t>1. Xiao-lei Huang#, Xiao-chen Wei#, Leng-qiu Guo#, Lei Zhao, Xi-hua Chen, Ya-dong Cui, Jie Yuan, Dao-feng Chen*, Jian Zhang*. The therapeutic effects of Jaceosidin on lipopolysaccharide-induced acute lung injury in mice.</t>
    </r>
    <r>
      <rPr>
        <sz val="12"/>
        <color rgb="FFFF0000"/>
        <rFont val="Times New Roman"/>
        <family val="1"/>
      </rPr>
      <t>3.33</t>
    </r>
    <r>
      <rPr>
        <sz val="12"/>
        <color rgb="FF0070C0"/>
        <rFont val="Times New Roman"/>
        <family val="1"/>
      </rPr>
      <t xml:space="preserve"> </t>
    </r>
    <r>
      <rPr>
        <sz val="12"/>
        <color theme="3" tint="-0.249977111117893"/>
        <rFont val="Times New Roman"/>
        <family val="1"/>
      </rPr>
      <t>16.6</t>
    </r>
    <r>
      <rPr>
        <sz val="12"/>
        <rFont val="Times New Roman"/>
        <family val="1"/>
      </rPr>
      <t xml:space="preserve">
2.Yanmei Li a,#, Lei Zhao a,#, Xiaolei Huang a,#, Liguang Zhang b, Jingjing Li a, Jian Zhang a,* .Preparation of eicosapentaenoic acid ethyl ester from fish oil ethyl esters by continuous batch chromatography.</t>
    </r>
    <r>
      <rPr>
        <sz val="12"/>
        <color rgb="FFFF0000"/>
        <rFont val="Times New Roman"/>
        <family val="1"/>
      </rPr>
      <t xml:space="preserve"> 3.33  </t>
    </r>
    <r>
      <rPr>
        <sz val="12"/>
        <color theme="3" tint="-0.249977111117893"/>
        <rFont val="Times New Roman"/>
        <family val="1"/>
      </rPr>
      <t>16.6</t>
    </r>
    <r>
      <rPr>
        <sz val="12"/>
        <color rgb="FFFF0000"/>
        <rFont val="Times New Roman"/>
        <family val="1"/>
      </rPr>
      <t xml:space="preserve">
</t>
    </r>
    <phoneticPr fontId="3" type="noConversion"/>
  </si>
  <si>
    <t xml:space="preserve">1. Journal of Pharmacological Sciences
2 Journal of Separation Science
</t>
    <phoneticPr fontId="3" type="noConversion"/>
  </si>
  <si>
    <t>1.SCI
2.SCI
3.SCI
4.SCI</t>
    <phoneticPr fontId="3" type="noConversion"/>
  </si>
  <si>
    <r>
      <t>1.</t>
    </r>
    <r>
      <rPr>
        <sz val="12"/>
        <rFont val="宋体"/>
        <family val="3"/>
        <charset val="134"/>
      </rPr>
      <t xml:space="preserve">共一
</t>
    </r>
    <r>
      <rPr>
        <sz val="12"/>
        <rFont val="Times New Roman"/>
        <family val="1"/>
      </rPr>
      <t>2.</t>
    </r>
    <r>
      <rPr>
        <sz val="12"/>
        <rFont val="宋体"/>
        <family val="3"/>
        <charset val="134"/>
      </rPr>
      <t xml:space="preserve">共一
</t>
    </r>
    <phoneticPr fontId="3" type="noConversion"/>
  </si>
  <si>
    <r>
      <t>1.1</t>
    </r>
    <r>
      <rPr>
        <sz val="12"/>
        <rFont val="宋体"/>
        <family val="3"/>
        <charset val="134"/>
      </rPr>
      <t>（共</t>
    </r>
    <r>
      <rPr>
        <sz val="12"/>
        <rFont val="Times New Roman"/>
        <family val="1"/>
      </rPr>
      <t>3</t>
    </r>
    <r>
      <rPr>
        <sz val="12"/>
        <rFont val="宋体"/>
        <family val="3"/>
        <charset val="134"/>
      </rPr>
      <t xml:space="preserve">人）
</t>
    </r>
    <r>
      <rPr>
        <sz val="12"/>
        <rFont val="Times New Roman"/>
        <family val="1"/>
      </rPr>
      <t>2.3</t>
    </r>
    <r>
      <rPr>
        <sz val="12"/>
        <rFont val="宋体"/>
        <family val="3"/>
        <charset val="134"/>
      </rPr>
      <t>（共</t>
    </r>
    <r>
      <rPr>
        <sz val="12"/>
        <rFont val="Times New Roman"/>
        <family val="1"/>
      </rPr>
      <t>3</t>
    </r>
    <r>
      <rPr>
        <sz val="12"/>
        <rFont val="宋体"/>
        <family val="3"/>
        <charset val="134"/>
      </rPr>
      <t xml:space="preserve">人）
</t>
    </r>
    <phoneticPr fontId="3" type="noConversion"/>
  </si>
  <si>
    <t xml:space="preserve">1.2.79
2.2.35
</t>
    <phoneticPr fontId="3" type="noConversion"/>
  </si>
  <si>
    <r>
      <t>1.</t>
    </r>
    <r>
      <rPr>
        <sz val="12"/>
        <rFont val="宋体"/>
        <family val="3"/>
        <charset val="134"/>
      </rPr>
      <t xml:space="preserve">三区
</t>
    </r>
    <r>
      <rPr>
        <sz val="12"/>
        <rFont val="Times New Roman"/>
        <family val="1"/>
      </rPr>
      <t>2.</t>
    </r>
    <r>
      <rPr>
        <sz val="12"/>
        <rFont val="宋体"/>
        <family val="3"/>
        <charset val="134"/>
      </rPr>
      <t xml:space="preserve">三区
</t>
    </r>
    <phoneticPr fontId="3" type="noConversion"/>
  </si>
  <si>
    <t>1.2017.8.10
2.2017.11.27
3.2018.10.9
4.2018.9.11</t>
    <phoneticPr fontId="3" type="noConversion"/>
  </si>
  <si>
    <r>
      <t>1.</t>
    </r>
    <r>
      <rPr>
        <sz val="12"/>
        <rFont val="宋体"/>
        <family val="3"/>
        <charset val="134"/>
      </rPr>
      <t xml:space="preserve">苏州大学
</t>
    </r>
    <r>
      <rPr>
        <sz val="12"/>
        <rFont val="Times New Roman"/>
        <family val="1"/>
      </rPr>
      <t>2.</t>
    </r>
    <r>
      <rPr>
        <sz val="12"/>
        <rFont val="宋体"/>
        <family val="3"/>
        <charset val="134"/>
      </rPr>
      <t xml:space="preserve">苏州大学
</t>
    </r>
    <r>
      <rPr>
        <sz val="12"/>
        <rFont val="Times New Roman"/>
        <family val="1"/>
      </rPr>
      <t>3.</t>
    </r>
    <r>
      <rPr>
        <sz val="12"/>
        <rFont val="宋体"/>
        <family val="3"/>
        <charset val="134"/>
      </rPr>
      <t xml:space="preserve">苏州大学
</t>
    </r>
    <r>
      <rPr>
        <sz val="12"/>
        <rFont val="Times New Roman"/>
        <family val="1"/>
      </rPr>
      <t>4.</t>
    </r>
    <r>
      <rPr>
        <sz val="12"/>
        <rFont val="宋体"/>
        <family val="3"/>
        <charset val="134"/>
      </rPr>
      <t>苏州大学</t>
    </r>
    <phoneticPr fontId="3" type="noConversion"/>
  </si>
  <si>
    <r>
      <t>17</t>
    </r>
    <r>
      <rPr>
        <sz val="12"/>
        <rFont val="宋体"/>
        <family val="3"/>
        <charset val="134"/>
      </rPr>
      <t>级药学学硕班班委</t>
    </r>
    <r>
      <rPr>
        <sz val="12"/>
        <color rgb="FFFF0000"/>
        <rFont val="Times New Roman"/>
        <family val="1"/>
      </rPr>
      <t xml:space="preserve"> 5</t>
    </r>
  </si>
  <si>
    <r>
      <rPr>
        <sz val="12"/>
        <rFont val="宋体"/>
        <family val="3"/>
        <charset val="134"/>
      </rPr>
      <t>赵磊</t>
    </r>
    <phoneticPr fontId="3" type="noConversion"/>
  </si>
  <si>
    <r>
      <rPr>
        <sz val="12"/>
        <rFont val="宋体"/>
        <family val="3"/>
        <charset val="134"/>
      </rPr>
      <t>生药学</t>
    </r>
    <phoneticPr fontId="3" type="noConversion"/>
  </si>
  <si>
    <r>
      <t xml:space="preserve">1.Yanmei Li a,#, Lei Zhao a,#, Xiaolei Huang a,#, Liguang Zhang b, Jingjing Li a, Jian Zhang a,* .Preparation of eicosapentaenoic acid ethyl ester from fish oil ethyl esters by continuous batch chromatography. Journal of Separation Science 2019;1–6.  </t>
    </r>
    <r>
      <rPr>
        <sz val="12"/>
        <color rgb="FFFF0000"/>
        <rFont val="Times New Roman"/>
        <family val="1"/>
      </rPr>
      <t>3.33</t>
    </r>
    <r>
      <rPr>
        <sz val="12"/>
        <rFont val="Times New Roman"/>
        <family val="1"/>
      </rPr>
      <t xml:space="preserve"> </t>
    </r>
    <r>
      <rPr>
        <sz val="12"/>
        <color theme="3" tint="-0.249977111117893"/>
        <rFont val="Times New Roman"/>
        <family val="1"/>
      </rPr>
      <t xml:space="preserve">16.6     </t>
    </r>
    <r>
      <rPr>
        <sz val="12"/>
        <rFont val="Times New Roman"/>
        <family val="1"/>
      </rPr>
      <t xml:space="preserve">                                                                        </t>
    </r>
    <phoneticPr fontId="3" type="noConversion"/>
  </si>
  <si>
    <t>Journal of Separation Science</t>
    <phoneticPr fontId="3" type="noConversion"/>
  </si>
  <si>
    <r>
      <rPr>
        <sz val="12"/>
        <rFont val="宋体"/>
        <family val="3"/>
        <charset val="134"/>
      </rPr>
      <t>共一</t>
    </r>
    <phoneticPr fontId="3" type="noConversion"/>
  </si>
  <si>
    <r>
      <rPr>
        <sz val="12"/>
        <rFont val="宋体"/>
        <family val="3"/>
        <charset val="134"/>
      </rPr>
      <t>排名第</t>
    </r>
    <r>
      <rPr>
        <sz val="12"/>
        <rFont val="Times New Roman"/>
        <family val="1"/>
      </rPr>
      <t>2</t>
    </r>
    <r>
      <rPr>
        <sz val="12"/>
        <rFont val="宋体"/>
        <family val="3"/>
        <charset val="134"/>
      </rPr>
      <t>（共三人）</t>
    </r>
    <phoneticPr fontId="3" type="noConversion"/>
  </si>
  <si>
    <r>
      <rPr>
        <sz val="10"/>
        <rFont val="宋体"/>
        <family val="3"/>
        <charset val="134"/>
      </rPr>
      <t>三区</t>
    </r>
    <phoneticPr fontId="3" type="noConversion"/>
  </si>
  <si>
    <r>
      <t>1.</t>
    </r>
    <r>
      <rPr>
        <sz val="10"/>
        <rFont val="宋体"/>
        <family val="3"/>
        <charset val="134"/>
      </rPr>
      <t>药学院研究生第三党支部支部书记</t>
    </r>
    <r>
      <rPr>
        <sz val="10"/>
        <color rgb="FFFF0000"/>
        <rFont val="Times New Roman"/>
        <family val="1"/>
      </rPr>
      <t xml:space="preserve">10                      </t>
    </r>
    <r>
      <rPr>
        <sz val="10"/>
        <rFont val="Times New Roman"/>
        <family val="1"/>
      </rPr>
      <t>2. 2018-2019</t>
    </r>
    <r>
      <rPr>
        <sz val="10"/>
        <rFont val="宋体"/>
        <family val="3"/>
        <charset val="134"/>
      </rPr>
      <t>年医学部优秀研究生</t>
    </r>
    <r>
      <rPr>
        <sz val="10"/>
        <color rgb="FFFF0000"/>
        <rFont val="Times New Roman"/>
        <family val="1"/>
      </rPr>
      <t xml:space="preserve">5  </t>
    </r>
    <r>
      <rPr>
        <sz val="10"/>
        <rFont val="Times New Roman"/>
        <family val="1"/>
      </rPr>
      <t xml:space="preserve">              3.</t>
    </r>
    <r>
      <rPr>
        <sz val="10"/>
        <rFont val="宋体"/>
        <family val="3"/>
        <charset val="134"/>
      </rPr>
      <t>药学院</t>
    </r>
    <r>
      <rPr>
        <sz val="10"/>
        <rFont val="Times New Roman"/>
        <family val="1"/>
      </rPr>
      <t>2019</t>
    </r>
    <r>
      <rPr>
        <sz val="10"/>
        <rFont val="宋体"/>
        <family val="3"/>
        <charset val="134"/>
      </rPr>
      <t>年元旦晚会组织者、参与者</t>
    </r>
    <r>
      <rPr>
        <sz val="10"/>
        <color rgb="FFFF0000"/>
        <rFont val="Times New Roman"/>
        <family val="1"/>
      </rPr>
      <t>3</t>
    </r>
    <phoneticPr fontId="3" type="noConversion"/>
  </si>
  <si>
    <r>
      <t>1.</t>
    </r>
    <r>
      <rPr>
        <sz val="12"/>
        <rFont val="宋体"/>
        <family val="3"/>
        <charset val="134"/>
      </rPr>
      <t>申请专利：李笃信，赵磊，张健，张真庆。一种细菌固定化方法及应用。</t>
    </r>
    <r>
      <rPr>
        <sz val="12"/>
        <rFont val="Times New Roman"/>
        <family val="1"/>
      </rPr>
      <t>2019</t>
    </r>
    <r>
      <rPr>
        <sz val="12"/>
        <rFont val="宋体"/>
        <family val="3"/>
        <charset val="134"/>
      </rPr>
      <t>年</t>
    </r>
    <r>
      <rPr>
        <sz val="12"/>
        <rFont val="Times New Roman"/>
        <family val="1"/>
      </rPr>
      <t>6</t>
    </r>
    <r>
      <rPr>
        <sz val="12"/>
        <rFont val="宋体"/>
        <family val="3"/>
        <charset val="134"/>
      </rPr>
      <t>月</t>
    </r>
    <r>
      <rPr>
        <sz val="12"/>
        <rFont val="Times New Roman"/>
        <family val="1"/>
      </rPr>
      <t>28</t>
    </r>
    <r>
      <rPr>
        <sz val="12"/>
        <rFont val="宋体"/>
        <family val="3"/>
        <charset val="134"/>
      </rPr>
      <t>日受理，序号</t>
    </r>
    <r>
      <rPr>
        <sz val="12"/>
        <rFont val="Times New Roman"/>
        <family val="1"/>
      </rPr>
      <t xml:space="preserve">2019062801129510 </t>
    </r>
    <r>
      <rPr>
        <sz val="12"/>
        <color theme="3"/>
        <rFont val="Times New Roman"/>
        <family val="1"/>
      </rPr>
      <t>10</t>
    </r>
  </si>
  <si>
    <r>
      <rPr>
        <sz val="12"/>
        <rFont val="宋体"/>
        <family val="3"/>
        <charset val="134"/>
      </rPr>
      <t>单佳晶</t>
    </r>
    <phoneticPr fontId="3" type="noConversion"/>
  </si>
  <si>
    <r>
      <t>1.</t>
    </r>
    <r>
      <rPr>
        <sz val="12"/>
        <rFont val="宋体"/>
        <family val="3"/>
        <charset val="134"/>
      </rPr>
      <t>研究生会小爱无声志愿者团部长</t>
    </r>
    <r>
      <rPr>
        <sz val="12"/>
        <color rgb="FFFF0000"/>
        <rFont val="Times New Roman"/>
        <family val="1"/>
      </rPr>
      <t xml:space="preserve">6 </t>
    </r>
    <r>
      <rPr>
        <sz val="12"/>
        <rFont val="Times New Roman"/>
        <family val="1"/>
      </rPr>
      <t>2.</t>
    </r>
    <r>
      <rPr>
        <sz val="12"/>
        <rFont val="宋体"/>
        <family val="3"/>
        <charset val="134"/>
      </rPr>
      <t>荣誉社区</t>
    </r>
    <r>
      <rPr>
        <sz val="12"/>
        <rFont val="Times New Roman"/>
        <family val="1"/>
      </rPr>
      <t>“</t>
    </r>
    <r>
      <rPr>
        <sz val="12"/>
        <rFont val="宋体"/>
        <family val="3"/>
        <charset val="134"/>
      </rPr>
      <t>变废为宝</t>
    </r>
    <r>
      <rPr>
        <sz val="12"/>
        <rFont val="Times New Roman"/>
        <family val="1"/>
      </rPr>
      <t>”</t>
    </r>
    <r>
      <rPr>
        <sz val="12"/>
        <rFont val="宋体"/>
        <family val="3"/>
        <charset val="134"/>
      </rPr>
      <t>活动</t>
    </r>
    <r>
      <rPr>
        <sz val="12"/>
        <color rgb="FFFF0000"/>
        <rFont val="Times New Roman"/>
        <family val="1"/>
      </rPr>
      <t xml:space="preserve"> 3</t>
    </r>
    <r>
      <rPr>
        <sz val="12"/>
        <rFont val="Times New Roman"/>
        <family val="1"/>
      </rPr>
      <t>3.“</t>
    </r>
    <r>
      <rPr>
        <sz val="12"/>
        <rFont val="宋体"/>
        <family val="3"/>
        <charset val="134"/>
      </rPr>
      <t>环保公益，绿色研途</t>
    </r>
    <r>
      <rPr>
        <sz val="12"/>
        <rFont val="Times New Roman"/>
        <family val="1"/>
      </rPr>
      <t>”</t>
    </r>
    <r>
      <rPr>
        <sz val="12"/>
        <color rgb="FFFF0000"/>
        <rFont val="Times New Roman"/>
        <family val="1"/>
      </rPr>
      <t>0</t>
    </r>
    <r>
      <rPr>
        <sz val="12"/>
        <rFont val="Times New Roman"/>
        <family val="1"/>
      </rPr>
      <t xml:space="preserve"> 4.</t>
    </r>
    <r>
      <rPr>
        <sz val="12"/>
        <rFont val="宋体"/>
        <family val="3"/>
        <charset val="134"/>
      </rPr>
      <t>研究生会先进个人</t>
    </r>
    <r>
      <rPr>
        <sz val="12"/>
        <color rgb="FFFF0000"/>
        <rFont val="Times New Roman"/>
        <family val="1"/>
      </rPr>
      <t>0</t>
    </r>
    <phoneticPr fontId="3" type="noConversion"/>
  </si>
  <si>
    <r>
      <rPr>
        <sz val="12"/>
        <rFont val="宋体"/>
        <family val="3"/>
        <charset val="134"/>
      </rPr>
      <t>倪瑶</t>
    </r>
  </si>
  <si>
    <r>
      <rPr>
        <sz val="12"/>
        <rFont val="宋体"/>
        <family val="3"/>
        <charset val="134"/>
      </rPr>
      <t>药物分析学</t>
    </r>
  </si>
  <si>
    <t>1.SCI
2.SCI
3.SCI
4.SCI</t>
  </si>
  <si>
    <r>
      <rPr>
        <sz val="12"/>
        <rFont val="宋体"/>
        <family val="3"/>
        <charset val="134"/>
      </rPr>
      <t>朱梦</t>
    </r>
  </si>
  <si>
    <r>
      <t>1.Systematic Analysis of Enoxaparins from Different Sources with Online One- and Two-dimensional Chromatography.</t>
    </r>
    <r>
      <rPr>
        <sz val="12"/>
        <color indexed="10"/>
        <rFont val="Times New Roman"/>
        <family val="1"/>
      </rPr>
      <t xml:space="preserve">12   </t>
    </r>
    <r>
      <rPr>
        <sz val="12"/>
        <color indexed="62"/>
        <rFont val="Times New Roman"/>
        <family val="1"/>
      </rPr>
      <t>30</t>
    </r>
    <r>
      <rPr>
        <sz val="12"/>
        <rFont val="Times New Roman"/>
        <family val="1"/>
      </rPr>
      <t xml:space="preserve">
2.Development of a method to analyze the complexes of enoxaparin and platelet factor 4 with size-exclusion chromatography.</t>
    </r>
    <r>
      <rPr>
        <sz val="12"/>
        <color indexed="10"/>
        <rFont val="Times New Roman"/>
        <family val="1"/>
      </rPr>
      <t xml:space="preserve">   </t>
    </r>
    <r>
      <rPr>
        <sz val="12"/>
        <color indexed="62"/>
        <rFont val="Times New Roman"/>
        <family val="1"/>
      </rPr>
      <t xml:space="preserve"> 10</t>
    </r>
    <phoneticPr fontId="3" type="noConversion"/>
  </si>
  <si>
    <t>1. Analyst                                                       2.Journal of Pharmaceutical and Biomedical Analysis</t>
  </si>
  <si>
    <t xml:space="preserve">1.SCI             2.SCI  </t>
    <phoneticPr fontId="3" type="noConversion"/>
  </si>
  <si>
    <r>
      <t>1.</t>
    </r>
    <r>
      <rPr>
        <sz val="12"/>
        <rFont val="宋体"/>
        <family val="3"/>
        <charset val="134"/>
      </rPr>
      <t>二</t>
    </r>
    <r>
      <rPr>
        <sz val="12"/>
        <rFont val="Times New Roman"/>
        <family val="1"/>
      </rPr>
      <t xml:space="preserve">        2.</t>
    </r>
    <r>
      <rPr>
        <sz val="12"/>
        <rFont val="宋体"/>
        <family val="3"/>
        <charset val="134"/>
      </rPr>
      <t>三</t>
    </r>
    <r>
      <rPr>
        <sz val="12"/>
        <rFont val="Times New Roman"/>
        <family val="1"/>
      </rPr>
      <t xml:space="preserve">    </t>
    </r>
    <phoneticPr fontId="3" type="noConversion"/>
  </si>
  <si>
    <t>3.86
3.085</t>
    <phoneticPr fontId="3" type="noConversion"/>
  </si>
  <si>
    <r>
      <rPr>
        <sz val="12"/>
        <rFont val="宋体"/>
        <family val="3"/>
        <charset val="134"/>
      </rPr>
      <t>二区
三区</t>
    </r>
    <phoneticPr fontId="3" type="noConversion"/>
  </si>
  <si>
    <r>
      <t>1.</t>
    </r>
    <r>
      <rPr>
        <sz val="12"/>
        <rFont val="宋体"/>
        <family val="3"/>
        <charset val="134"/>
      </rPr>
      <t>苏州大学</t>
    </r>
    <r>
      <rPr>
        <sz val="12"/>
        <rFont val="Times New Roman"/>
        <family val="1"/>
      </rPr>
      <t>2.</t>
    </r>
    <r>
      <rPr>
        <sz val="12"/>
        <rFont val="宋体"/>
        <family val="3"/>
        <charset val="134"/>
      </rPr>
      <t>苏州大学</t>
    </r>
    <phoneticPr fontId="3" type="noConversion"/>
  </si>
  <si>
    <r>
      <t>1.</t>
    </r>
    <r>
      <rPr>
        <sz val="12"/>
        <rFont val="宋体"/>
        <family val="3"/>
        <charset val="134"/>
      </rPr>
      <t>团支书</t>
    </r>
    <r>
      <rPr>
        <sz val="12"/>
        <rFont val="Times New Roman"/>
        <family val="1"/>
      </rPr>
      <t xml:space="preserve"> </t>
    </r>
    <r>
      <rPr>
        <sz val="12"/>
        <color indexed="10"/>
        <rFont val="Times New Roman"/>
        <family val="1"/>
      </rPr>
      <t xml:space="preserve">10 </t>
    </r>
    <r>
      <rPr>
        <sz val="12"/>
        <rFont val="Times New Roman"/>
        <family val="1"/>
      </rPr>
      <t xml:space="preserve">                                                   2.</t>
    </r>
    <r>
      <rPr>
        <sz val="12"/>
        <rFont val="宋体"/>
        <family val="3"/>
        <charset val="134"/>
      </rPr>
      <t>校级优秀研究生</t>
    </r>
    <r>
      <rPr>
        <sz val="12"/>
        <rFont val="Times New Roman"/>
        <family val="1"/>
      </rPr>
      <t xml:space="preserve"> </t>
    </r>
    <r>
      <rPr>
        <sz val="12"/>
        <color indexed="10"/>
        <rFont val="Times New Roman"/>
        <family val="1"/>
      </rPr>
      <t xml:space="preserve">8                 </t>
    </r>
    <r>
      <rPr>
        <sz val="12"/>
        <rFont val="Times New Roman"/>
        <family val="1"/>
      </rPr>
      <t>3.2018</t>
    </r>
    <r>
      <rPr>
        <sz val="12"/>
        <rFont val="宋体"/>
        <family val="3"/>
        <charset val="134"/>
      </rPr>
      <t>年暑期社会实践活动</t>
    </r>
    <r>
      <rPr>
        <sz val="12"/>
        <color indexed="10"/>
        <rFont val="Times New Roman"/>
        <family val="1"/>
      </rPr>
      <t xml:space="preserve"> 3</t>
    </r>
    <phoneticPr fontId="3" type="noConversion"/>
  </si>
  <si>
    <r>
      <t>1.</t>
    </r>
    <r>
      <rPr>
        <sz val="12"/>
        <rFont val="宋体"/>
        <family val="3"/>
        <charset val="134"/>
      </rPr>
      <t>部级优秀研究生</t>
    </r>
    <phoneticPr fontId="3" type="noConversion"/>
  </si>
  <si>
    <r>
      <rPr>
        <sz val="12"/>
        <rFont val="宋体"/>
        <family val="3"/>
        <charset val="134"/>
      </rPr>
      <t>杨曼</t>
    </r>
    <phoneticPr fontId="3" type="noConversion"/>
  </si>
  <si>
    <r>
      <t>1.</t>
    </r>
    <r>
      <rPr>
        <sz val="12"/>
        <rFont val="宋体"/>
        <family val="3"/>
        <charset val="134"/>
      </rPr>
      <t>班长</t>
    </r>
    <r>
      <rPr>
        <sz val="12"/>
        <rFont val="Times New Roman"/>
        <family val="1"/>
      </rPr>
      <t xml:space="preserve"> </t>
    </r>
    <r>
      <rPr>
        <sz val="12"/>
        <color indexed="10"/>
        <rFont val="Times New Roman"/>
        <family val="1"/>
      </rPr>
      <t xml:space="preserve">10 </t>
    </r>
    <r>
      <rPr>
        <sz val="12"/>
        <rFont val="Times New Roman"/>
        <family val="1"/>
      </rPr>
      <t xml:space="preserve">                                                   2.</t>
    </r>
    <r>
      <rPr>
        <sz val="12"/>
        <rFont val="宋体"/>
        <family val="3"/>
        <charset val="134"/>
      </rPr>
      <t>校级优秀研究生干部</t>
    </r>
    <r>
      <rPr>
        <sz val="12"/>
        <rFont val="Times New Roman"/>
        <family val="1"/>
      </rPr>
      <t xml:space="preserve"> </t>
    </r>
    <r>
      <rPr>
        <sz val="12"/>
        <color indexed="10"/>
        <rFont val="Times New Roman"/>
        <family val="1"/>
      </rPr>
      <t xml:space="preserve">8                 </t>
    </r>
    <r>
      <rPr>
        <sz val="12"/>
        <rFont val="Times New Roman"/>
        <family val="1"/>
      </rPr>
      <t>3.</t>
    </r>
    <r>
      <rPr>
        <sz val="12"/>
        <rFont val="宋体"/>
        <family val="3"/>
        <charset val="134"/>
      </rPr>
      <t>参与合唱活动</t>
    </r>
    <r>
      <rPr>
        <sz val="12"/>
        <color indexed="10"/>
        <rFont val="Times New Roman"/>
        <family val="1"/>
      </rPr>
      <t>3</t>
    </r>
    <phoneticPr fontId="3" type="noConversion"/>
  </si>
  <si>
    <r>
      <rPr>
        <sz val="12"/>
        <rFont val="宋体"/>
        <family val="3"/>
        <charset val="134"/>
      </rPr>
      <t>张晨</t>
    </r>
    <phoneticPr fontId="3" type="noConversion"/>
  </si>
  <si>
    <r>
      <rPr>
        <sz val="12"/>
        <rFont val="宋体"/>
        <family val="3"/>
        <charset val="134"/>
      </rPr>
      <t>药物分析学</t>
    </r>
    <phoneticPr fontId="3" type="noConversion"/>
  </si>
  <si>
    <r>
      <rPr>
        <sz val="12"/>
        <rFont val="宋体"/>
        <family val="3"/>
        <charset val="134"/>
      </rPr>
      <t>赵志明</t>
    </r>
    <phoneticPr fontId="3" type="noConversion"/>
  </si>
  <si>
    <r>
      <rPr>
        <sz val="12"/>
        <rFont val="宋体"/>
        <family val="3"/>
        <charset val="134"/>
      </rPr>
      <t>微生物与生化药学</t>
    </r>
    <phoneticPr fontId="3" type="noConversion"/>
  </si>
  <si>
    <t>违章电器</t>
    <phoneticPr fontId="3" type="noConversion"/>
  </si>
  <si>
    <r>
      <rPr>
        <sz val="12"/>
        <rFont val="宋体"/>
        <family val="3"/>
        <charset val="134"/>
      </rPr>
      <t>赵名君</t>
    </r>
  </si>
  <si>
    <r>
      <rPr>
        <sz val="12"/>
        <rFont val="宋体"/>
        <family val="3"/>
        <charset val="134"/>
      </rPr>
      <t>微生物与生化药学</t>
    </r>
    <phoneticPr fontId="3" type="noConversion"/>
  </si>
  <si>
    <r>
      <rPr>
        <sz val="12"/>
        <rFont val="宋体"/>
        <family val="3"/>
        <charset val="134"/>
      </rPr>
      <t>李信萍</t>
    </r>
  </si>
  <si>
    <r>
      <t xml:space="preserve">1. Adding bamboo charcoal powder to Shiraia bambusicola preculture improves hypocrellin A production </t>
    </r>
    <r>
      <rPr>
        <sz val="12"/>
        <color rgb="FFFF0000"/>
        <rFont val="Times New Roman"/>
        <family val="1"/>
      </rPr>
      <t xml:space="preserve"> 3</t>
    </r>
    <r>
      <rPr>
        <sz val="12"/>
        <rFont val="Times New Roman"/>
        <family val="1"/>
      </rPr>
      <t xml:space="preserve"> </t>
    </r>
    <r>
      <rPr>
        <sz val="12"/>
        <color theme="3"/>
        <rFont val="Times New Roman"/>
        <family val="1"/>
      </rPr>
      <t>30</t>
    </r>
    <phoneticPr fontId="3" type="noConversion"/>
  </si>
  <si>
    <t>1.Sustainable Chemistry and Pharmacy</t>
    <phoneticPr fontId="3" type="noConversion"/>
  </si>
  <si>
    <r>
      <rPr>
        <sz val="12"/>
        <color rgb="FFFF0000"/>
        <rFont val="宋体"/>
        <family val="3"/>
        <charset val="134"/>
      </rPr>
      <t>核心</t>
    </r>
    <phoneticPr fontId="3" type="noConversion"/>
  </si>
  <si>
    <r>
      <t>1.</t>
    </r>
    <r>
      <rPr>
        <sz val="12"/>
        <rFont val="宋体"/>
        <family val="3"/>
        <charset val="134"/>
      </rPr>
      <t>一</t>
    </r>
    <phoneticPr fontId="3" type="noConversion"/>
  </si>
  <si>
    <r>
      <rPr>
        <sz val="12"/>
        <rFont val="宋体"/>
        <family val="3"/>
        <charset val="134"/>
      </rPr>
      <t>排名第</t>
    </r>
    <r>
      <rPr>
        <sz val="12"/>
        <rFont val="Times New Roman"/>
        <family val="1"/>
      </rPr>
      <t>1</t>
    </r>
    <r>
      <rPr>
        <sz val="12"/>
        <rFont val="宋体"/>
        <family val="3"/>
        <charset val="134"/>
      </rPr>
      <t>（共</t>
    </r>
    <r>
      <rPr>
        <sz val="12"/>
        <rFont val="Times New Roman"/>
        <family val="1"/>
      </rPr>
      <t>3</t>
    </r>
    <r>
      <rPr>
        <sz val="12"/>
        <rFont val="宋体"/>
        <family val="3"/>
        <charset val="134"/>
      </rPr>
      <t>人）</t>
    </r>
    <phoneticPr fontId="3" type="noConversion"/>
  </si>
  <si>
    <t>药学院细则</t>
    <phoneticPr fontId="3" type="noConversion"/>
  </si>
  <si>
    <t>类别</t>
  </si>
  <si>
    <t>年级</t>
  </si>
  <si>
    <t>学生类别</t>
  </si>
  <si>
    <t>备注2</t>
  </si>
  <si>
    <t>学习成绩</t>
    <phoneticPr fontId="3" type="noConversion"/>
  </si>
  <si>
    <t>学术与科研</t>
    <phoneticPr fontId="3" type="noConversion"/>
  </si>
  <si>
    <t>社会活动</t>
    <phoneticPr fontId="3" type="noConversion"/>
  </si>
  <si>
    <t>总分</t>
    <phoneticPr fontId="3" type="noConversion"/>
  </si>
  <si>
    <t>评委打分</t>
    <phoneticPr fontId="3" type="noConversion"/>
  </si>
  <si>
    <t>陶寿伟</t>
  </si>
  <si>
    <t>药物化学</t>
  </si>
  <si>
    <t>硕士</t>
  </si>
  <si>
    <t>全日制学硕型硕士</t>
    <phoneticPr fontId="3" type="noConversion"/>
  </si>
  <si>
    <t>余靓</t>
  </si>
  <si>
    <t>全日制学硕型硕士</t>
    <phoneticPr fontId="3" type="noConversion"/>
  </si>
  <si>
    <t>孔娇</t>
  </si>
  <si>
    <t>全日制学硕型硕士</t>
    <phoneticPr fontId="3" type="noConversion"/>
  </si>
  <si>
    <t>宋世伟</t>
  </si>
  <si>
    <t>徐义文</t>
  </si>
  <si>
    <t>李香莲</t>
  </si>
  <si>
    <t>药剂学</t>
  </si>
  <si>
    <t>王丹丹</t>
  </si>
  <si>
    <t>徐涛</t>
  </si>
  <si>
    <t>陈利清</t>
  </si>
  <si>
    <t>高彬彬</t>
  </si>
  <si>
    <t>王璐</t>
  </si>
  <si>
    <t>黄晓雷</t>
  </si>
  <si>
    <t>生药学</t>
  </si>
  <si>
    <t>全日制学硕型硕士</t>
    <phoneticPr fontId="3" type="noConversion"/>
  </si>
  <si>
    <t>赵磊</t>
  </si>
  <si>
    <t>单佳晶</t>
  </si>
  <si>
    <t>倪瑶</t>
  </si>
  <si>
    <t>药物分析学</t>
  </si>
  <si>
    <t>朱梦</t>
  </si>
  <si>
    <t>杨曼</t>
  </si>
  <si>
    <t>张晨</t>
  </si>
  <si>
    <t>赵志明</t>
  </si>
  <si>
    <t>微生物与生化药学</t>
  </si>
  <si>
    <t>赵名君</t>
  </si>
  <si>
    <t>李信萍</t>
  </si>
  <si>
    <r>
      <rPr>
        <sz val="12"/>
        <color theme="1"/>
        <rFont val="宋体"/>
        <family val="3"/>
        <charset val="134"/>
      </rPr>
      <t>姓名</t>
    </r>
  </si>
  <si>
    <r>
      <rPr>
        <sz val="12"/>
        <color theme="1"/>
        <rFont val="宋体"/>
        <family val="3"/>
        <charset val="134"/>
      </rPr>
      <t>学号</t>
    </r>
  </si>
  <si>
    <r>
      <rPr>
        <sz val="12"/>
        <color theme="1"/>
        <rFont val="宋体"/>
        <family val="3"/>
        <charset val="134"/>
      </rPr>
      <t>专业</t>
    </r>
  </si>
  <si>
    <r>
      <rPr>
        <sz val="12"/>
        <color theme="1"/>
        <rFont val="宋体"/>
        <family val="3"/>
        <charset val="134"/>
      </rPr>
      <t>题名</t>
    </r>
  </si>
  <si>
    <r>
      <rPr>
        <sz val="12"/>
        <color theme="1"/>
        <rFont val="宋体"/>
        <family val="3"/>
        <charset val="134"/>
      </rPr>
      <t>刊名</t>
    </r>
  </si>
  <si>
    <r>
      <rPr>
        <sz val="12"/>
        <color theme="1"/>
        <rFont val="宋体"/>
        <family val="3"/>
        <charset val="134"/>
      </rPr>
      <t>类别（</t>
    </r>
    <r>
      <rPr>
        <sz val="12"/>
        <rFont val="Times New Roman"/>
        <family val="1"/>
      </rPr>
      <t>SCI/SCIE/</t>
    </r>
    <r>
      <rPr>
        <sz val="12"/>
        <color theme="1"/>
        <rFont val="宋体"/>
        <family val="3"/>
        <charset val="134"/>
      </rPr>
      <t>核心期刊</t>
    </r>
    <r>
      <rPr>
        <sz val="12"/>
        <rFont val="Times New Roman"/>
        <family val="1"/>
      </rPr>
      <t>/</t>
    </r>
    <r>
      <rPr>
        <sz val="12"/>
        <color theme="1"/>
        <rFont val="宋体"/>
        <family val="3"/>
        <charset val="134"/>
      </rPr>
      <t>普通期刊</t>
    </r>
    <r>
      <rPr>
        <sz val="12"/>
        <rFont val="Times New Roman"/>
        <family val="1"/>
      </rPr>
      <t>)</t>
    </r>
  </si>
  <si>
    <r>
      <rPr>
        <sz val="12"/>
        <color theme="1"/>
        <rFont val="宋体"/>
        <family val="3"/>
        <charset val="134"/>
      </rPr>
      <t>作者排名</t>
    </r>
  </si>
  <si>
    <r>
      <rPr>
        <sz val="12"/>
        <color theme="1"/>
        <rFont val="宋体"/>
        <family val="3"/>
        <charset val="134"/>
      </rPr>
      <t>影响因子</t>
    </r>
  </si>
  <si>
    <r>
      <rPr>
        <sz val="12"/>
        <color theme="1"/>
        <rFont val="宋体"/>
        <family val="3"/>
        <charset val="134"/>
      </rPr>
      <t>大类分区</t>
    </r>
  </si>
  <si>
    <r>
      <rPr>
        <sz val="12"/>
        <color theme="1"/>
        <rFont val="宋体"/>
        <family val="3"/>
        <charset val="134"/>
      </rPr>
      <t>见刊时间
（年</t>
    </r>
    <r>
      <rPr>
        <sz val="12"/>
        <color theme="1"/>
        <rFont val="Times New Roman"/>
        <family val="1"/>
      </rPr>
      <t>/</t>
    </r>
    <r>
      <rPr>
        <sz val="12"/>
        <color theme="1"/>
        <rFont val="宋体"/>
        <family val="3"/>
        <charset val="134"/>
      </rPr>
      <t>月）</t>
    </r>
  </si>
  <si>
    <r>
      <rPr>
        <sz val="12"/>
        <color theme="1"/>
        <rFont val="宋体"/>
        <family val="3"/>
        <charset val="134"/>
      </rPr>
      <t>第一单位</t>
    </r>
  </si>
  <si>
    <r>
      <rPr>
        <sz val="12"/>
        <color theme="1"/>
        <rFont val="宋体"/>
        <family val="3"/>
        <charset val="134"/>
      </rPr>
      <t>项目校、省、部、国家级</t>
    </r>
  </si>
  <si>
    <r>
      <rPr>
        <sz val="12"/>
        <color theme="1"/>
        <rFont val="宋体"/>
        <family val="3"/>
        <charset val="134"/>
      </rPr>
      <t>校、省、部、国家级</t>
    </r>
  </si>
  <si>
    <r>
      <rPr>
        <sz val="12"/>
        <color theme="1"/>
        <rFont val="宋体"/>
        <family val="3"/>
        <charset val="134"/>
      </rPr>
      <t>社会活动</t>
    </r>
  </si>
  <si>
    <r>
      <rPr>
        <sz val="12"/>
        <color theme="1"/>
        <rFont val="宋体"/>
        <family val="3"/>
        <charset val="134"/>
      </rPr>
      <t>学术与科研活动成绩</t>
    </r>
  </si>
  <si>
    <r>
      <rPr>
        <sz val="12"/>
        <color rgb="FFFF0000"/>
        <rFont val="宋体"/>
        <family val="3"/>
        <charset val="134"/>
      </rPr>
      <t>社会活动成绩</t>
    </r>
  </si>
  <si>
    <r>
      <rPr>
        <sz val="12"/>
        <color theme="1"/>
        <rFont val="宋体"/>
        <family val="3"/>
        <charset val="134"/>
      </rPr>
      <t>备注</t>
    </r>
  </si>
  <si>
    <r>
      <rPr>
        <sz val="12"/>
        <color theme="1"/>
        <rFont val="宋体"/>
        <family val="3"/>
        <charset val="134"/>
      </rPr>
      <t>评委打分</t>
    </r>
  </si>
  <si>
    <r>
      <rPr>
        <sz val="12"/>
        <color theme="1"/>
        <rFont val="宋体"/>
        <family val="3"/>
        <charset val="134"/>
      </rPr>
      <t>学习成绩</t>
    </r>
    <r>
      <rPr>
        <sz val="12"/>
        <rFont val="Times New Roman"/>
        <family val="1"/>
      </rPr>
      <t>+</t>
    </r>
    <r>
      <rPr>
        <sz val="12"/>
        <color theme="1"/>
        <rFont val="宋体"/>
        <family val="3"/>
        <charset val="134"/>
      </rPr>
      <t>学术科研</t>
    </r>
    <r>
      <rPr>
        <sz val="12"/>
        <rFont val="Times New Roman"/>
        <family val="1"/>
      </rPr>
      <t>+</t>
    </r>
    <r>
      <rPr>
        <sz val="12"/>
        <color theme="1"/>
        <rFont val="宋体"/>
        <family val="3"/>
        <charset val="134"/>
      </rPr>
      <t>社会活动（学部部分）</t>
    </r>
  </si>
  <si>
    <r>
      <rPr>
        <sz val="12"/>
        <color theme="1"/>
        <rFont val="宋体"/>
        <family val="3"/>
        <charset val="134"/>
      </rPr>
      <t>总分</t>
    </r>
  </si>
  <si>
    <r>
      <rPr>
        <sz val="12"/>
        <color theme="1"/>
        <rFont val="宋体"/>
        <family val="3"/>
        <charset val="134"/>
      </rPr>
      <t>张勇</t>
    </r>
  </si>
  <si>
    <r>
      <rPr>
        <sz val="12"/>
        <color theme="1"/>
        <rFont val="宋体"/>
        <family val="3"/>
        <charset val="134"/>
      </rPr>
      <t>药理学</t>
    </r>
  </si>
  <si>
    <r>
      <t xml:space="preserve">1.Anemoside B4 attenuates nephrotoxicity of cisplatin without reducing anti-tumor activity of cisplatin
2.Anti-inflammatory and immune-modulatory properties of anemoside B4 isolated from Pulsatilla chinensis in vivo
3. </t>
    </r>
    <r>
      <rPr>
        <sz val="12"/>
        <color theme="1"/>
        <rFont val="宋体"/>
        <family val="3"/>
        <charset val="134"/>
      </rPr>
      <t>白头翁皂苷</t>
    </r>
    <r>
      <rPr>
        <sz val="12"/>
        <rFont val="Times New Roman"/>
        <family val="1"/>
      </rPr>
      <t>B4</t>
    </r>
    <r>
      <rPr>
        <sz val="12"/>
        <color theme="1"/>
        <rFont val="宋体"/>
        <family val="3"/>
        <charset val="134"/>
      </rPr>
      <t>在制备抗炎症性肠病药物中的应用</t>
    </r>
  </si>
  <si>
    <r>
      <t xml:space="preserve">1.Phytomedicine
2.Phytomedicine
3. </t>
    </r>
    <r>
      <rPr>
        <sz val="12"/>
        <color theme="1"/>
        <rFont val="宋体"/>
        <family val="3"/>
        <charset val="134"/>
      </rPr>
      <t>专利</t>
    </r>
  </si>
  <si>
    <r>
      <t>1.</t>
    </r>
    <r>
      <rPr>
        <sz val="12"/>
        <color theme="1"/>
        <rFont val="宋体"/>
        <family val="3"/>
        <charset val="134"/>
      </rPr>
      <t>两共一第二</t>
    </r>
    <r>
      <rPr>
        <sz val="12"/>
        <rFont val="Times New Roman"/>
        <family val="1"/>
      </rPr>
      <t xml:space="preserve">
2.</t>
    </r>
    <r>
      <rPr>
        <sz val="12"/>
        <color theme="1"/>
        <rFont val="宋体"/>
        <family val="3"/>
        <charset val="134"/>
      </rPr>
      <t>两共一第三</t>
    </r>
    <r>
      <rPr>
        <sz val="12"/>
        <rFont val="Times New Roman"/>
        <family val="1"/>
      </rPr>
      <t xml:space="preserve">
4. </t>
    </r>
    <r>
      <rPr>
        <sz val="12"/>
        <color theme="1"/>
        <rFont val="宋体"/>
        <family val="3"/>
        <charset val="134"/>
      </rPr>
      <t>专利</t>
    </r>
  </si>
  <si>
    <r>
      <t>1.</t>
    </r>
    <r>
      <rPr>
        <sz val="12"/>
        <color theme="1"/>
        <rFont val="宋体"/>
        <family val="3"/>
        <charset val="134"/>
      </rPr>
      <t>三区或因子</t>
    </r>
    <r>
      <rPr>
        <sz val="12"/>
        <rFont val="Times New Roman"/>
        <family val="1"/>
      </rPr>
      <t>&gt;3.0
2.</t>
    </r>
    <r>
      <rPr>
        <sz val="12"/>
        <color theme="1"/>
        <rFont val="宋体"/>
        <family val="3"/>
        <charset val="134"/>
      </rPr>
      <t>三区或因子</t>
    </r>
    <r>
      <rPr>
        <sz val="12"/>
        <rFont val="Times New Roman"/>
        <family val="1"/>
      </rPr>
      <t xml:space="preserve">&gt;3.0
3. </t>
    </r>
    <r>
      <rPr>
        <sz val="12"/>
        <color theme="1"/>
        <rFont val="宋体"/>
        <family val="3"/>
        <charset val="134"/>
      </rPr>
      <t>在申专利</t>
    </r>
  </si>
  <si>
    <r>
      <rPr>
        <sz val="12"/>
        <color theme="1"/>
        <rFont val="宋体"/>
        <family val="3"/>
        <charset val="134"/>
      </rPr>
      <t>无</t>
    </r>
  </si>
  <si>
    <r>
      <rPr>
        <sz val="12"/>
        <color theme="1"/>
        <rFont val="宋体"/>
        <family val="3"/>
        <charset val="134"/>
      </rPr>
      <t>马旗联</t>
    </r>
  </si>
  <si>
    <t xml:space="preserve">1.Autophagy and ubiquitin-proteasome system coordinate to regulate the protein quality control of neurodegenerative disease-associated DCTN1
2.Somatic and germline mutations in the tumor suppressor gene PARK2 impair PINK1/Parkin-mediated mitophagy in lung cancer cells
</t>
  </si>
  <si>
    <t xml:space="preserve">1.Neurotoxicity research
2.Neurotoxicity research
</t>
  </si>
  <si>
    <r>
      <t>1.</t>
    </r>
    <r>
      <rPr>
        <sz val="12"/>
        <color theme="1"/>
        <rFont val="宋体"/>
        <family val="3"/>
        <charset val="134"/>
      </rPr>
      <t>三共一第二</t>
    </r>
    <r>
      <rPr>
        <sz val="12"/>
        <rFont val="Times New Roman"/>
        <family val="1"/>
      </rPr>
      <t xml:space="preserve">
2.</t>
    </r>
    <r>
      <rPr>
        <sz val="12"/>
        <color theme="1"/>
        <rFont val="宋体"/>
        <family val="3"/>
        <charset val="134"/>
      </rPr>
      <t>两共一第三</t>
    </r>
    <r>
      <rPr>
        <sz val="12"/>
        <rFont val="Times New Roman"/>
        <family val="1"/>
      </rPr>
      <t xml:space="preserve">
</t>
    </r>
  </si>
  <si>
    <r>
      <t>1.</t>
    </r>
    <r>
      <rPr>
        <sz val="12"/>
        <rFont val="宋体"/>
        <family val="3"/>
        <charset val="134"/>
      </rPr>
      <t>Ⅱ</t>
    </r>
    <r>
      <rPr>
        <sz val="12"/>
        <color theme="1"/>
        <rFont val="宋体"/>
        <family val="3"/>
        <charset val="134"/>
      </rPr>
      <t>区或因子</t>
    </r>
    <r>
      <rPr>
        <sz val="12"/>
        <rFont val="Times New Roman"/>
        <family val="1"/>
      </rPr>
      <t>&gt;3.0
2.</t>
    </r>
    <r>
      <rPr>
        <sz val="12"/>
        <rFont val="宋体"/>
        <family val="3"/>
        <charset val="134"/>
      </rPr>
      <t>Ⅱ</t>
    </r>
    <r>
      <rPr>
        <sz val="12"/>
        <color theme="1"/>
        <rFont val="宋体"/>
        <family val="3"/>
        <charset val="134"/>
      </rPr>
      <t>区或因子</t>
    </r>
    <r>
      <rPr>
        <sz val="12"/>
        <rFont val="Times New Roman"/>
        <family val="1"/>
      </rPr>
      <t xml:space="preserve">&gt;3.0
</t>
    </r>
  </si>
  <si>
    <r>
      <rPr>
        <sz val="12"/>
        <color theme="1"/>
        <rFont val="宋体"/>
        <family val="3"/>
        <charset val="134"/>
      </rPr>
      <t>江苏省药理学会优秀奖青年博士学者研究成果优秀奖</t>
    </r>
    <r>
      <rPr>
        <sz val="12"/>
        <color theme="1"/>
        <rFont val="Times New Roman"/>
        <family val="1"/>
      </rPr>
      <t xml:space="preserve"> 3</t>
    </r>
  </si>
  <si>
    <r>
      <rPr>
        <sz val="12"/>
        <color theme="1"/>
        <rFont val="宋体"/>
        <family val="3"/>
        <charset val="134"/>
      </rPr>
      <t>刘娜</t>
    </r>
  </si>
  <si>
    <t>1.Mechanisms and roles of mitophagy in neurodegenerative diseases</t>
  </si>
  <si>
    <t>1.CNS Neurosci Ther</t>
  </si>
  <si>
    <r>
      <t>1.</t>
    </r>
    <r>
      <rPr>
        <sz val="12"/>
        <color theme="1"/>
        <rFont val="宋体"/>
        <family val="3"/>
        <charset val="134"/>
      </rPr>
      <t>独一第二</t>
    </r>
  </si>
  <si>
    <r>
      <t>1.</t>
    </r>
    <r>
      <rPr>
        <sz val="12"/>
        <rFont val="宋体"/>
        <family val="3"/>
        <charset val="134"/>
      </rPr>
      <t>Ⅱ区或因子</t>
    </r>
    <r>
      <rPr>
        <sz val="12"/>
        <rFont val="Times New Roman"/>
        <family val="1"/>
      </rPr>
      <t>&gt;3.0</t>
    </r>
  </si>
  <si>
    <r>
      <rPr>
        <sz val="12"/>
        <color theme="1"/>
        <rFont val="宋体"/>
        <family val="3"/>
        <charset val="134"/>
      </rPr>
      <t>药学院趣味运动会</t>
    </r>
    <r>
      <rPr>
        <sz val="12"/>
        <color theme="1"/>
        <rFont val="Times New Roman"/>
        <family val="1"/>
      </rPr>
      <t xml:space="preserve"> 3</t>
    </r>
  </si>
  <si>
    <r>
      <rPr>
        <sz val="12"/>
        <color theme="1"/>
        <rFont val="宋体"/>
        <family val="3"/>
        <charset val="134"/>
      </rPr>
      <t>李聃</t>
    </r>
  </si>
  <si>
    <t xml:space="preserve">1.SILAC Quantitative Proteomics and Biochemical Analyses Reveal a Novel Molecular Mechanism by Which ADAM12S Promotes the Proliferation, Migration, and Invasion of Small Cell Lung Cancer Cells through Upregulating Hexokinase 1.
</t>
  </si>
  <si>
    <t>1.J Proteome Res</t>
  </si>
  <si>
    <r>
      <t>1.</t>
    </r>
    <r>
      <rPr>
        <sz val="12"/>
        <rFont val="宋体"/>
        <family val="3"/>
        <charset val="134"/>
      </rPr>
      <t>Ⅱ</t>
    </r>
    <r>
      <rPr>
        <sz val="12"/>
        <color theme="1"/>
        <rFont val="宋体"/>
        <family val="3"/>
        <charset val="134"/>
      </rPr>
      <t>区或因子</t>
    </r>
    <r>
      <rPr>
        <sz val="12"/>
        <rFont val="Times New Roman"/>
        <family val="1"/>
      </rPr>
      <t>&gt;3.0</t>
    </r>
  </si>
  <si>
    <r>
      <rPr>
        <sz val="12"/>
        <color theme="1"/>
        <rFont val="宋体"/>
        <family val="3"/>
        <charset val="134"/>
      </rPr>
      <t>校研究生会英语部干事</t>
    </r>
    <r>
      <rPr>
        <sz val="12"/>
        <color theme="1"/>
        <rFont val="Times New Roman"/>
        <family val="1"/>
      </rPr>
      <t xml:space="preserve"> 3</t>
    </r>
  </si>
  <si>
    <r>
      <rPr>
        <sz val="12"/>
        <color theme="1"/>
        <rFont val="宋体"/>
        <family val="3"/>
        <charset val="134"/>
      </rPr>
      <t>郭毅</t>
    </r>
  </si>
  <si>
    <r>
      <t>1.</t>
    </r>
    <r>
      <rPr>
        <sz val="12"/>
        <color theme="1"/>
        <rFont val="宋体"/>
        <family val="3"/>
        <charset val="134"/>
      </rPr>
      <t>医学部研究生会副主席</t>
    </r>
    <r>
      <rPr>
        <sz val="12"/>
        <rFont val="Times New Roman"/>
        <family val="1"/>
      </rPr>
      <t xml:space="preserve"> </t>
    </r>
    <r>
      <rPr>
        <sz val="12"/>
        <color theme="1"/>
        <rFont val="Times New Roman"/>
        <family val="1"/>
      </rPr>
      <t>6</t>
    </r>
    <r>
      <rPr>
        <sz val="12"/>
        <rFont val="Times New Roman"/>
        <family val="1"/>
      </rPr>
      <t xml:space="preserve">
2.</t>
    </r>
    <r>
      <rPr>
        <sz val="12"/>
        <color theme="1"/>
        <rFont val="宋体"/>
        <family val="3"/>
        <charset val="134"/>
      </rPr>
      <t>校级优秀共青团员</t>
    </r>
    <r>
      <rPr>
        <sz val="12"/>
        <rFont val="Times New Roman"/>
        <family val="1"/>
      </rPr>
      <t xml:space="preserve"> 8
3.</t>
    </r>
    <r>
      <rPr>
        <sz val="12"/>
        <color theme="1"/>
        <rFont val="宋体"/>
        <family val="3"/>
        <charset val="134"/>
      </rPr>
      <t>元旦晚会策划</t>
    </r>
    <r>
      <rPr>
        <sz val="12"/>
        <rFont val="Times New Roman"/>
        <family val="1"/>
      </rPr>
      <t xml:space="preserve"> 3</t>
    </r>
  </si>
  <si>
    <r>
      <rPr>
        <sz val="12"/>
        <color theme="1"/>
        <rFont val="宋体"/>
        <family val="3"/>
        <charset val="134"/>
      </rPr>
      <t>陆凡清</t>
    </r>
  </si>
  <si>
    <r>
      <t>1.</t>
    </r>
    <r>
      <rPr>
        <sz val="12"/>
        <color theme="1"/>
        <rFont val="宋体"/>
        <family val="3"/>
        <charset val="134"/>
      </rPr>
      <t>医学部研究生会副主席</t>
    </r>
    <r>
      <rPr>
        <sz val="12"/>
        <rFont val="Times New Roman"/>
        <family val="1"/>
      </rPr>
      <t xml:space="preserve"> 6
2.</t>
    </r>
    <r>
      <rPr>
        <sz val="12"/>
        <color theme="1"/>
        <rFont val="Times New Roman"/>
        <family val="1"/>
      </rPr>
      <t>2019</t>
    </r>
    <r>
      <rPr>
        <sz val="12"/>
        <color theme="1"/>
        <rFont val="宋体"/>
        <family val="3"/>
        <charset val="134"/>
      </rPr>
      <t>年校级研究生羽毛球赛女单亚军</t>
    </r>
    <r>
      <rPr>
        <sz val="12"/>
        <rFont val="Times New Roman"/>
        <family val="1"/>
      </rPr>
      <t xml:space="preserve"> 3
3.2018</t>
    </r>
    <r>
      <rPr>
        <sz val="12"/>
        <color theme="1"/>
        <rFont val="宋体"/>
        <family val="3"/>
        <charset val="134"/>
      </rPr>
      <t>年度苏州大学优秀共青团员</t>
    </r>
    <r>
      <rPr>
        <sz val="12"/>
        <rFont val="Times New Roman"/>
        <family val="1"/>
      </rPr>
      <t xml:space="preserve"> 8</t>
    </r>
  </si>
  <si>
    <r>
      <rPr>
        <sz val="12"/>
        <color theme="1"/>
        <rFont val="宋体"/>
        <family val="3"/>
        <charset val="134"/>
      </rPr>
      <t>王帆</t>
    </r>
  </si>
  <si>
    <r>
      <t>1.</t>
    </r>
    <r>
      <rPr>
        <sz val="12"/>
        <color theme="1"/>
        <rFont val="宋体"/>
        <family val="3"/>
        <charset val="134"/>
      </rPr>
      <t>班委</t>
    </r>
    <r>
      <rPr>
        <sz val="12"/>
        <rFont val="Times New Roman"/>
        <family val="1"/>
      </rPr>
      <t xml:space="preserve"> 5
2.</t>
    </r>
    <r>
      <rPr>
        <sz val="12"/>
        <color theme="1"/>
        <rFont val="宋体"/>
        <family val="3"/>
        <charset val="134"/>
      </rPr>
      <t>趣味运动会</t>
    </r>
    <r>
      <rPr>
        <sz val="12"/>
        <rFont val="Times New Roman"/>
        <family val="1"/>
      </rPr>
      <t xml:space="preserve"> 3
</t>
    </r>
  </si>
  <si>
    <r>
      <rPr>
        <sz val="12"/>
        <color theme="1"/>
        <rFont val="宋体"/>
        <family val="3"/>
        <charset val="134"/>
      </rPr>
      <t>曾坤</t>
    </r>
  </si>
  <si>
    <r>
      <t>1.</t>
    </r>
    <r>
      <rPr>
        <sz val="12"/>
        <color theme="1"/>
        <rFont val="宋体"/>
        <family val="3"/>
        <charset val="134"/>
      </rPr>
      <t>班长</t>
    </r>
    <r>
      <rPr>
        <sz val="12"/>
        <rFont val="Times New Roman"/>
        <family val="1"/>
      </rPr>
      <t xml:space="preserve"> 10
</t>
    </r>
  </si>
  <si>
    <r>
      <rPr>
        <sz val="12"/>
        <color theme="1"/>
        <rFont val="宋体"/>
        <family val="3"/>
        <charset val="134"/>
      </rPr>
      <t>程俊杰</t>
    </r>
  </si>
  <si>
    <r>
      <t>1.</t>
    </r>
    <r>
      <rPr>
        <sz val="12"/>
        <color theme="1"/>
        <rFont val="宋体"/>
        <family val="3"/>
        <charset val="134"/>
      </rPr>
      <t>篮球赛</t>
    </r>
    <r>
      <rPr>
        <sz val="12"/>
        <rFont val="Times New Roman"/>
        <family val="1"/>
      </rPr>
      <t xml:space="preserve"> 3
</t>
    </r>
  </si>
  <si>
    <r>
      <rPr>
        <sz val="12"/>
        <color theme="1"/>
        <rFont val="宋体"/>
        <family val="3"/>
        <charset val="134"/>
      </rPr>
      <t>朱玉婷</t>
    </r>
  </si>
  <si>
    <r>
      <t>1.</t>
    </r>
    <r>
      <rPr>
        <sz val="12"/>
        <color theme="1"/>
        <rFont val="宋体"/>
        <family val="3"/>
        <charset val="134"/>
      </rPr>
      <t>趣味运动会</t>
    </r>
    <r>
      <rPr>
        <sz val="12"/>
        <rFont val="Times New Roman"/>
        <family val="1"/>
      </rPr>
      <t xml:space="preserve"> 3
</t>
    </r>
  </si>
  <si>
    <r>
      <rPr>
        <sz val="12"/>
        <color theme="1"/>
        <rFont val="宋体"/>
        <family val="3"/>
        <charset val="134"/>
      </rPr>
      <t>钱柯</t>
    </r>
  </si>
  <si>
    <r>
      <rPr>
        <sz val="12"/>
        <color theme="1"/>
        <rFont val="宋体"/>
        <family val="3"/>
        <charset val="134"/>
      </rPr>
      <t>何涛</t>
    </r>
  </si>
  <si>
    <r>
      <rPr>
        <sz val="12"/>
        <color theme="1"/>
        <rFont val="宋体"/>
        <family val="3"/>
        <charset val="134"/>
      </rPr>
      <t>宋焰梅</t>
    </r>
  </si>
  <si>
    <r>
      <rPr>
        <sz val="12"/>
        <color theme="1"/>
        <rFont val="宋体"/>
        <family val="3"/>
        <charset val="134"/>
      </rPr>
      <t>陶静</t>
    </r>
  </si>
  <si>
    <r>
      <rPr>
        <sz val="12"/>
        <color theme="1"/>
        <rFont val="宋体"/>
        <family val="3"/>
        <charset val="134"/>
      </rPr>
      <t>夏玉娟</t>
    </r>
  </si>
  <si>
    <r>
      <rPr>
        <sz val="12"/>
        <color theme="1"/>
        <rFont val="宋体"/>
        <family val="3"/>
        <charset val="134"/>
      </rPr>
      <t>樊钱海</t>
    </r>
  </si>
  <si>
    <r>
      <rPr>
        <sz val="12"/>
        <color theme="1"/>
        <rFont val="宋体"/>
        <family val="3"/>
        <charset val="134"/>
      </rPr>
      <t>学院细则</t>
    </r>
  </si>
  <si>
    <r>
      <rPr>
        <sz val="12"/>
        <color theme="1"/>
        <rFont val="宋体"/>
        <family val="3"/>
        <charset val="134"/>
      </rPr>
      <t>成绩</t>
    </r>
  </si>
  <si>
    <r>
      <rPr>
        <sz val="12"/>
        <color theme="1"/>
        <rFont val="宋体"/>
        <family val="3"/>
        <charset val="134"/>
      </rPr>
      <t>科研</t>
    </r>
  </si>
  <si>
    <r>
      <rPr>
        <sz val="12"/>
        <color theme="1"/>
        <rFont val="宋体"/>
        <family val="3"/>
        <charset val="134"/>
      </rPr>
      <t>社会工作</t>
    </r>
  </si>
  <si>
    <r>
      <rPr>
        <sz val="12"/>
        <color theme="1"/>
        <rFont val="宋体"/>
        <family val="3"/>
        <charset val="134"/>
      </rPr>
      <t>两共一第二</t>
    </r>
    <r>
      <rPr>
        <sz val="12"/>
        <color theme="1"/>
        <rFont val="Times New Roman"/>
        <family val="1"/>
      </rPr>
      <t xml:space="preserve"> </t>
    </r>
    <r>
      <rPr>
        <sz val="12"/>
        <color theme="1"/>
        <rFont val="宋体"/>
        <family val="3"/>
        <charset val="134"/>
      </rPr>
      <t>两共一第三</t>
    </r>
    <r>
      <rPr>
        <sz val="12"/>
        <color theme="1"/>
        <rFont val="Times New Roman"/>
        <family val="1"/>
      </rPr>
      <t xml:space="preserve"> </t>
    </r>
    <r>
      <rPr>
        <sz val="12"/>
        <color theme="1"/>
        <rFont val="宋体"/>
        <family val="3"/>
        <charset val="134"/>
      </rPr>
      <t>专利</t>
    </r>
  </si>
  <si>
    <r>
      <rPr>
        <sz val="12"/>
        <color theme="1"/>
        <rFont val="宋体"/>
        <family val="3"/>
        <charset val="134"/>
      </rPr>
      <t>三共一第二</t>
    </r>
    <r>
      <rPr>
        <sz val="12"/>
        <color theme="1"/>
        <rFont val="Times New Roman"/>
        <family val="1"/>
      </rPr>
      <t xml:space="preserve"> </t>
    </r>
    <r>
      <rPr>
        <sz val="12"/>
        <color theme="1"/>
        <rFont val="宋体"/>
        <family val="3"/>
        <charset val="134"/>
      </rPr>
      <t>两共一第三</t>
    </r>
  </si>
  <si>
    <r>
      <rPr>
        <sz val="12"/>
        <color theme="1"/>
        <rFont val="宋体"/>
        <family val="3"/>
        <charset val="134"/>
      </rPr>
      <t>独一第二</t>
    </r>
  </si>
  <si>
    <r>
      <t>1.</t>
    </r>
    <r>
      <rPr>
        <sz val="12"/>
        <color theme="1"/>
        <rFont val="宋体"/>
        <family val="3"/>
        <charset val="134"/>
      </rPr>
      <t>医学部研究生会副主席</t>
    </r>
    <r>
      <rPr>
        <sz val="12"/>
        <color theme="1"/>
        <rFont val="Times New Roman"/>
        <family val="1"/>
      </rPr>
      <t xml:space="preserve">  2.</t>
    </r>
    <r>
      <rPr>
        <sz val="12"/>
        <color theme="1"/>
        <rFont val="宋体"/>
        <family val="3"/>
        <charset val="134"/>
      </rPr>
      <t>校级优秀共青团员</t>
    </r>
    <r>
      <rPr>
        <sz val="12"/>
        <color theme="1"/>
        <rFont val="Times New Roman"/>
        <family val="1"/>
      </rPr>
      <t xml:space="preserve"> 3.</t>
    </r>
    <r>
      <rPr>
        <sz val="12"/>
        <color theme="1"/>
        <rFont val="宋体"/>
        <family val="3"/>
        <charset val="134"/>
      </rPr>
      <t>元旦晚会策划</t>
    </r>
    <r>
      <rPr>
        <sz val="12"/>
        <color theme="1"/>
        <rFont val="Times New Roman"/>
        <family val="1"/>
      </rPr>
      <t xml:space="preserve"> </t>
    </r>
  </si>
  <si>
    <r>
      <t>1.</t>
    </r>
    <r>
      <rPr>
        <sz val="12"/>
        <color theme="1"/>
        <rFont val="宋体"/>
        <family val="3"/>
        <charset val="134"/>
      </rPr>
      <t>医学部研究生会副主席</t>
    </r>
    <r>
      <rPr>
        <sz val="12"/>
        <color theme="1"/>
        <rFont val="Times New Roman"/>
        <family val="1"/>
      </rPr>
      <t xml:space="preserve"> 2.2019</t>
    </r>
    <r>
      <rPr>
        <sz val="12"/>
        <color theme="1"/>
        <rFont val="宋体"/>
        <family val="3"/>
        <charset val="134"/>
      </rPr>
      <t>年校级研究生羽毛球赛女单亚军</t>
    </r>
    <r>
      <rPr>
        <sz val="12"/>
        <color theme="1"/>
        <rFont val="Times New Roman"/>
        <family val="1"/>
      </rPr>
      <t xml:space="preserve"> 3.2018</t>
    </r>
    <r>
      <rPr>
        <sz val="12"/>
        <color theme="1"/>
        <rFont val="宋体"/>
        <family val="3"/>
        <charset val="134"/>
      </rPr>
      <t>年度苏州大学优秀共青团员</t>
    </r>
    <r>
      <rPr>
        <sz val="12"/>
        <color theme="1"/>
        <rFont val="Times New Roman"/>
        <family val="1"/>
      </rPr>
      <t xml:space="preserve"> </t>
    </r>
  </si>
  <si>
    <r>
      <rPr>
        <sz val="12"/>
        <color theme="1"/>
        <rFont val="宋体"/>
        <family val="3"/>
        <charset val="134"/>
      </rPr>
      <t>班长</t>
    </r>
  </si>
  <si>
    <r>
      <rPr>
        <sz val="12"/>
        <color theme="1"/>
        <rFont val="宋体"/>
        <family val="3"/>
        <charset val="134"/>
      </rPr>
      <t>篮球赛</t>
    </r>
  </si>
  <si>
    <r>
      <rPr>
        <sz val="12"/>
        <color theme="1"/>
        <rFont val="宋体"/>
        <family val="3"/>
        <charset val="134"/>
      </rPr>
      <t>趣味运动会</t>
    </r>
  </si>
  <si>
    <r>
      <rPr>
        <sz val="12"/>
        <color theme="1"/>
        <rFont val="宋体"/>
        <family val="3"/>
        <charset val="134"/>
      </rPr>
      <t>学号</t>
    </r>
    <phoneticPr fontId="2" type="noConversion"/>
  </si>
  <si>
    <r>
      <rPr>
        <sz val="12"/>
        <color theme="1"/>
        <rFont val="宋体"/>
        <family val="3"/>
        <charset val="134"/>
      </rPr>
      <t>姓名</t>
    </r>
    <phoneticPr fontId="2" type="noConversion"/>
  </si>
  <si>
    <r>
      <rPr>
        <sz val="12"/>
        <color theme="1"/>
        <rFont val="宋体"/>
        <family val="3"/>
        <charset val="134"/>
      </rPr>
      <t>加权成绩</t>
    </r>
    <phoneticPr fontId="2" type="noConversion"/>
  </si>
  <si>
    <r>
      <rPr>
        <sz val="12"/>
        <color theme="1"/>
        <rFont val="宋体"/>
        <family val="3"/>
        <charset val="134"/>
      </rPr>
      <t>科研</t>
    </r>
    <phoneticPr fontId="2" type="noConversion"/>
  </si>
  <si>
    <r>
      <rPr>
        <sz val="12"/>
        <color theme="1"/>
        <rFont val="宋体"/>
        <family val="3"/>
        <charset val="134"/>
      </rPr>
      <t>社会活动</t>
    </r>
    <phoneticPr fontId="2" type="noConversion"/>
  </si>
  <si>
    <r>
      <rPr>
        <sz val="12"/>
        <color theme="1"/>
        <rFont val="宋体"/>
        <family val="3"/>
        <charset val="134"/>
      </rPr>
      <t>社会活动得分</t>
    </r>
    <phoneticPr fontId="2" type="noConversion"/>
  </si>
  <si>
    <r>
      <rPr>
        <sz val="12"/>
        <color theme="1"/>
        <rFont val="宋体"/>
        <family val="3"/>
        <charset val="134"/>
      </rPr>
      <t>药学院总分</t>
    </r>
    <phoneticPr fontId="2" type="noConversion"/>
  </si>
  <si>
    <r>
      <rPr>
        <sz val="12"/>
        <color theme="1"/>
        <rFont val="宋体"/>
        <family val="3"/>
        <charset val="134"/>
      </rPr>
      <t>评委打分</t>
    </r>
    <phoneticPr fontId="2" type="noConversion"/>
  </si>
  <si>
    <r>
      <rPr>
        <sz val="12"/>
        <color theme="1"/>
        <rFont val="宋体"/>
        <family val="3"/>
        <charset val="134"/>
      </rPr>
      <t>最终总分</t>
    </r>
    <phoneticPr fontId="2" type="noConversion"/>
  </si>
  <si>
    <t>备注</t>
    <phoneticPr fontId="2" type="noConversion"/>
  </si>
  <si>
    <r>
      <rPr>
        <sz val="12"/>
        <color theme="1"/>
        <rFont val="宋体"/>
        <family val="3"/>
        <charset val="134"/>
      </rPr>
      <t>吴晓宁</t>
    </r>
    <phoneticPr fontId="2" type="noConversion"/>
  </si>
  <si>
    <r>
      <rPr>
        <sz val="12"/>
        <color theme="1"/>
        <rFont val="宋体"/>
        <family val="3"/>
        <charset val="134"/>
      </rPr>
      <t>无</t>
    </r>
    <phoneticPr fontId="2" type="noConversion"/>
  </si>
  <si>
    <r>
      <rPr>
        <sz val="12"/>
        <color theme="1"/>
        <rFont val="宋体"/>
        <family val="3"/>
        <charset val="134"/>
      </rPr>
      <t>谢冰莹</t>
    </r>
    <phoneticPr fontId="2" type="noConversion"/>
  </si>
  <si>
    <r>
      <rPr>
        <sz val="12"/>
        <color theme="1"/>
        <rFont val="宋体"/>
        <family val="3"/>
        <charset val="134"/>
      </rPr>
      <t>鞠秀峰</t>
    </r>
    <phoneticPr fontId="2" type="noConversion"/>
  </si>
  <si>
    <r>
      <rPr>
        <sz val="12"/>
        <color theme="1"/>
        <rFont val="宋体"/>
        <family val="3"/>
        <charset val="134"/>
      </rPr>
      <t>一区二作</t>
    </r>
    <r>
      <rPr>
        <sz val="12"/>
        <color theme="1"/>
        <rFont val="Times New Roman"/>
        <family val="1"/>
      </rPr>
      <t>+</t>
    </r>
    <r>
      <rPr>
        <sz val="12"/>
        <color theme="1"/>
        <rFont val="宋体"/>
        <family val="3"/>
        <charset val="134"/>
      </rPr>
      <t>申请专利</t>
    </r>
    <phoneticPr fontId="2" type="noConversion"/>
  </si>
  <si>
    <r>
      <rPr>
        <sz val="12"/>
        <color theme="1"/>
        <rFont val="宋体"/>
        <family val="3"/>
        <charset val="134"/>
      </rPr>
      <t>刘皊凤</t>
    </r>
    <phoneticPr fontId="2" type="noConversion"/>
  </si>
  <si>
    <t>趣味运动会</t>
    <phoneticPr fontId="2" type="noConversion"/>
  </si>
  <si>
    <r>
      <rPr>
        <sz val="12"/>
        <color theme="1"/>
        <rFont val="宋体"/>
        <family val="3"/>
        <charset val="134"/>
      </rPr>
      <t>杨静杰</t>
    </r>
    <phoneticPr fontId="2" type="noConversion"/>
  </si>
  <si>
    <r>
      <rPr>
        <sz val="12"/>
        <color theme="1"/>
        <rFont val="宋体"/>
        <family val="3"/>
        <charset val="134"/>
      </rPr>
      <t>Ⅰ区</t>
    </r>
    <r>
      <rPr>
        <sz val="12"/>
        <color theme="1"/>
        <rFont val="Times New Roman"/>
        <family val="1"/>
      </rPr>
      <t>/NI</t>
    </r>
    <r>
      <rPr>
        <sz val="12"/>
        <color theme="1"/>
        <rFont val="宋体"/>
        <family val="3"/>
        <charset val="134"/>
      </rPr>
      <t>杂志三共一</t>
    </r>
  </si>
  <si>
    <t/>
  </si>
  <si>
    <r>
      <rPr>
        <sz val="12"/>
        <color theme="1"/>
        <rFont val="宋体"/>
        <family val="3"/>
        <charset val="134"/>
      </rPr>
      <t>何鸾</t>
    </r>
    <phoneticPr fontId="2" type="noConversion"/>
  </si>
  <si>
    <r>
      <rPr>
        <sz val="12"/>
        <color theme="1"/>
        <rFont val="宋体"/>
        <family val="3"/>
        <charset val="134"/>
      </rPr>
      <t>Ⅲ区</t>
    </r>
    <r>
      <rPr>
        <sz val="12"/>
        <color theme="1"/>
        <rFont val="Times New Roman"/>
        <family val="1"/>
      </rPr>
      <t>/</t>
    </r>
    <r>
      <rPr>
        <sz val="12"/>
        <color theme="1"/>
        <rFont val="宋体"/>
        <family val="3"/>
        <charset val="134"/>
      </rPr>
      <t>Ⅳ区两共一第一</t>
    </r>
    <r>
      <rPr>
        <sz val="12"/>
        <color theme="1"/>
        <rFont val="Times New Roman"/>
        <family val="1"/>
      </rPr>
      <t>+</t>
    </r>
    <r>
      <rPr>
        <sz val="12"/>
        <color theme="1"/>
        <rFont val="宋体"/>
        <family val="3"/>
        <charset val="134"/>
      </rPr>
      <t>省级项目独一第一</t>
    </r>
  </si>
  <si>
    <r>
      <rPr>
        <sz val="12"/>
        <color theme="1"/>
        <rFont val="宋体"/>
        <family val="3"/>
        <charset val="134"/>
      </rPr>
      <t>万春蕾</t>
    </r>
    <phoneticPr fontId="2" type="noConversion"/>
  </si>
  <si>
    <r>
      <rPr>
        <sz val="12"/>
        <color theme="1"/>
        <rFont val="宋体"/>
        <family val="3"/>
        <charset val="134"/>
      </rPr>
      <t>文艺委员</t>
    </r>
    <phoneticPr fontId="2" type="noConversion"/>
  </si>
  <si>
    <t>校篮球赛</t>
    <phoneticPr fontId="2" type="noConversion"/>
  </si>
  <si>
    <r>
      <rPr>
        <sz val="12"/>
        <color theme="1"/>
        <rFont val="宋体"/>
        <family val="3"/>
        <charset val="134"/>
      </rPr>
      <t>赵丽</t>
    </r>
    <phoneticPr fontId="2" type="noConversion"/>
  </si>
  <si>
    <r>
      <rPr>
        <sz val="12"/>
        <color theme="1"/>
        <rFont val="宋体"/>
        <family val="3"/>
        <charset val="134"/>
      </rPr>
      <t>Ⅱ区三共一</t>
    </r>
  </si>
  <si>
    <r>
      <rPr>
        <sz val="12"/>
        <color theme="1"/>
        <rFont val="宋体"/>
        <family val="3"/>
        <charset val="134"/>
      </rPr>
      <t>陈凌云</t>
    </r>
    <phoneticPr fontId="2" type="noConversion"/>
  </si>
  <si>
    <r>
      <rPr>
        <sz val="12"/>
        <color theme="1"/>
        <rFont val="宋体"/>
        <family val="3"/>
        <charset val="134"/>
      </rPr>
      <t>学习委员</t>
    </r>
  </si>
  <si>
    <r>
      <rPr>
        <sz val="12"/>
        <color theme="1"/>
        <rFont val="宋体"/>
        <family val="3"/>
        <charset val="134"/>
      </rPr>
      <t>袁文君</t>
    </r>
    <phoneticPr fontId="2" type="noConversion"/>
  </si>
  <si>
    <r>
      <rPr>
        <sz val="12"/>
        <color theme="1"/>
        <rFont val="宋体"/>
        <family val="3"/>
        <charset val="134"/>
      </rPr>
      <t>生活委员</t>
    </r>
  </si>
  <si>
    <r>
      <rPr>
        <sz val="12"/>
        <color theme="1"/>
        <rFont val="宋体"/>
        <family val="3"/>
        <charset val="134"/>
      </rPr>
      <t>张钧砚</t>
    </r>
    <phoneticPr fontId="2" type="noConversion"/>
  </si>
  <si>
    <r>
      <rPr>
        <sz val="12"/>
        <color theme="1"/>
        <rFont val="宋体"/>
        <family val="3"/>
        <charset val="134"/>
      </rPr>
      <t>Ⅰ区</t>
    </r>
    <r>
      <rPr>
        <sz val="12"/>
        <color theme="1"/>
        <rFont val="Times New Roman"/>
        <family val="1"/>
      </rPr>
      <t>/NI</t>
    </r>
    <r>
      <rPr>
        <sz val="12"/>
        <color theme="1"/>
        <rFont val="宋体"/>
        <family val="3"/>
        <charset val="134"/>
      </rPr>
      <t>杂志独一第三</t>
    </r>
    <r>
      <rPr>
        <sz val="12"/>
        <color theme="1"/>
        <rFont val="Times New Roman"/>
        <family val="1"/>
      </rPr>
      <t>+</t>
    </r>
    <r>
      <rPr>
        <sz val="12"/>
        <color theme="1"/>
        <rFont val="宋体"/>
        <family val="3"/>
        <charset val="134"/>
      </rPr>
      <t>二区独一第二</t>
    </r>
    <phoneticPr fontId="2" type="noConversion"/>
  </si>
  <si>
    <r>
      <rPr>
        <sz val="12"/>
        <color theme="1"/>
        <rFont val="宋体"/>
        <family val="3"/>
        <charset val="134"/>
      </rPr>
      <t>林博</t>
    </r>
    <phoneticPr fontId="2" type="noConversion"/>
  </si>
  <si>
    <r>
      <rPr>
        <sz val="12"/>
        <color theme="1"/>
        <rFont val="宋体"/>
        <family val="3"/>
        <charset val="134"/>
      </rPr>
      <t>余雯君</t>
    </r>
    <phoneticPr fontId="2" type="noConversion"/>
  </si>
  <si>
    <r>
      <rPr>
        <sz val="12"/>
        <color theme="1"/>
        <rFont val="宋体"/>
        <family val="3"/>
        <charset val="134"/>
      </rPr>
      <t>无</t>
    </r>
    <phoneticPr fontId="2" type="noConversion"/>
  </si>
  <si>
    <r>
      <rPr>
        <sz val="12"/>
        <color theme="1"/>
        <rFont val="宋体"/>
        <family val="3"/>
        <charset val="134"/>
      </rPr>
      <t>姚债文</t>
    </r>
    <phoneticPr fontId="2" type="noConversion"/>
  </si>
  <si>
    <r>
      <rPr>
        <sz val="12"/>
        <color theme="1"/>
        <rFont val="宋体"/>
        <family val="3"/>
        <charset val="134"/>
      </rPr>
      <t>史智峰</t>
    </r>
    <phoneticPr fontId="2" type="noConversion"/>
  </si>
  <si>
    <r>
      <rPr>
        <sz val="12"/>
        <color theme="1"/>
        <rFont val="宋体"/>
        <family val="3"/>
        <charset val="134"/>
      </rPr>
      <t>Ⅱ区两共一第三</t>
    </r>
  </si>
  <si>
    <r>
      <rPr>
        <sz val="12"/>
        <color theme="1"/>
        <rFont val="宋体"/>
        <family val="3"/>
        <charset val="134"/>
      </rPr>
      <t>刘柳</t>
    </r>
    <phoneticPr fontId="2" type="noConversion"/>
  </si>
  <si>
    <r>
      <rPr>
        <sz val="12"/>
        <color theme="1"/>
        <rFont val="宋体"/>
        <family val="3"/>
        <charset val="134"/>
      </rPr>
      <t>Ⅰ区</t>
    </r>
    <r>
      <rPr>
        <sz val="12"/>
        <color theme="1"/>
        <rFont val="Times New Roman"/>
        <family val="1"/>
      </rPr>
      <t>/NI</t>
    </r>
    <r>
      <rPr>
        <sz val="12"/>
        <color theme="1"/>
        <rFont val="宋体"/>
        <family val="3"/>
        <charset val="134"/>
      </rPr>
      <t>杂志独一第二</t>
    </r>
  </si>
  <si>
    <r>
      <rPr>
        <sz val="12"/>
        <color theme="1"/>
        <rFont val="宋体"/>
        <family val="3"/>
        <charset val="134"/>
      </rPr>
      <t>党支部组织委员</t>
    </r>
  </si>
  <si>
    <r>
      <rPr>
        <sz val="12"/>
        <color theme="1"/>
        <rFont val="宋体"/>
        <family val="3"/>
        <charset val="134"/>
      </rPr>
      <t>姚丽</t>
    </r>
    <phoneticPr fontId="2" type="noConversion"/>
  </si>
  <si>
    <r>
      <rPr>
        <sz val="12"/>
        <color theme="1"/>
        <rFont val="宋体"/>
        <family val="3"/>
        <charset val="134"/>
      </rPr>
      <t>徐婉</t>
    </r>
    <phoneticPr fontId="2" type="noConversion"/>
  </si>
  <si>
    <r>
      <rPr>
        <sz val="12"/>
        <color theme="1"/>
        <rFont val="宋体"/>
        <family val="3"/>
        <charset val="134"/>
      </rPr>
      <t>马振</t>
    </r>
    <phoneticPr fontId="2" type="noConversion"/>
  </si>
  <si>
    <r>
      <rPr>
        <sz val="12"/>
        <color theme="1"/>
        <rFont val="宋体"/>
        <family val="3"/>
        <charset val="134"/>
      </rPr>
      <t>王妍妍</t>
    </r>
    <phoneticPr fontId="2" type="noConversion"/>
  </si>
  <si>
    <r>
      <rPr>
        <sz val="12"/>
        <color theme="1"/>
        <rFont val="宋体"/>
        <family val="3"/>
        <charset val="134"/>
      </rPr>
      <t>王明明</t>
    </r>
    <phoneticPr fontId="2" type="noConversion"/>
  </si>
  <si>
    <r>
      <rPr>
        <sz val="12"/>
        <color theme="1"/>
        <rFont val="宋体"/>
        <family val="3"/>
        <charset val="134"/>
      </rPr>
      <t>Ⅰ区</t>
    </r>
    <r>
      <rPr>
        <sz val="12"/>
        <color theme="1"/>
        <rFont val="Times New Roman"/>
        <family val="1"/>
      </rPr>
      <t>/NI</t>
    </r>
    <r>
      <rPr>
        <sz val="12"/>
        <color theme="1"/>
        <rFont val="宋体"/>
        <family val="3"/>
        <charset val="134"/>
      </rPr>
      <t>杂志独一第三</t>
    </r>
  </si>
  <si>
    <r>
      <rPr>
        <sz val="12"/>
        <color theme="1"/>
        <rFont val="宋体"/>
        <family val="3"/>
        <charset val="134"/>
      </rPr>
      <t>周举军</t>
    </r>
    <phoneticPr fontId="2" type="noConversion"/>
  </si>
  <si>
    <r>
      <rPr>
        <sz val="12"/>
        <color theme="1"/>
        <rFont val="宋体"/>
        <family val="3"/>
        <charset val="134"/>
      </rPr>
      <t>李婉婉</t>
    </r>
    <phoneticPr fontId="2" type="noConversion"/>
  </si>
  <si>
    <r>
      <rPr>
        <sz val="12"/>
        <color theme="1"/>
        <rFont val="宋体"/>
        <family val="3"/>
        <charset val="134"/>
      </rPr>
      <t>独一第三</t>
    </r>
    <r>
      <rPr>
        <sz val="12"/>
        <color theme="1"/>
        <rFont val="Times New Roman"/>
        <family val="1"/>
      </rPr>
      <t>+</t>
    </r>
    <r>
      <rPr>
        <sz val="12"/>
        <color theme="1"/>
        <rFont val="宋体"/>
        <family val="3"/>
        <charset val="134"/>
      </rPr>
      <t>申请专利</t>
    </r>
    <phoneticPr fontId="2" type="noConversion"/>
  </si>
  <si>
    <t>文章为三区，IF＞3.0</t>
    <phoneticPr fontId="2" type="noConversion"/>
  </si>
  <si>
    <r>
      <rPr>
        <sz val="12"/>
        <color theme="1"/>
        <rFont val="宋体"/>
        <family val="3"/>
        <charset val="134"/>
      </rPr>
      <t>张存珍</t>
    </r>
    <phoneticPr fontId="2" type="noConversion"/>
  </si>
  <si>
    <r>
      <rPr>
        <sz val="12"/>
        <color theme="1"/>
        <rFont val="宋体"/>
        <family val="3"/>
        <charset val="134"/>
      </rPr>
      <t>张芬</t>
    </r>
    <phoneticPr fontId="2" type="noConversion"/>
  </si>
  <si>
    <r>
      <rPr>
        <sz val="12"/>
        <color theme="1"/>
        <rFont val="宋体"/>
        <family val="3"/>
        <charset val="134"/>
      </rPr>
      <t>党支部书记</t>
    </r>
  </si>
  <si>
    <r>
      <rPr>
        <sz val="12"/>
        <color theme="1"/>
        <rFont val="宋体"/>
        <family val="3"/>
        <charset val="134"/>
      </rPr>
      <t>无</t>
    </r>
    <phoneticPr fontId="2" type="noConversion"/>
  </si>
  <si>
    <t>羽毛球比赛</t>
    <phoneticPr fontId="2" type="noConversion"/>
  </si>
  <si>
    <r>
      <rPr>
        <sz val="12"/>
        <color theme="1"/>
        <rFont val="宋体"/>
        <family val="3"/>
        <charset val="134"/>
      </rPr>
      <t>Ⅱ区或因子</t>
    </r>
    <r>
      <rPr>
        <sz val="12"/>
        <color theme="1"/>
        <rFont val="Times New Roman"/>
        <family val="1"/>
      </rPr>
      <t>&gt;3.0</t>
    </r>
    <r>
      <rPr>
        <sz val="12"/>
        <color theme="1"/>
        <rFont val="宋体"/>
        <family val="3"/>
        <charset val="134"/>
      </rPr>
      <t>两共一第二</t>
    </r>
    <r>
      <rPr>
        <sz val="12"/>
        <color theme="1"/>
        <rFont val="Times New Roman"/>
        <family val="1"/>
      </rPr>
      <t>+</t>
    </r>
    <r>
      <rPr>
        <sz val="12"/>
        <color theme="1"/>
        <rFont val="宋体"/>
        <family val="3"/>
        <charset val="134"/>
      </rPr>
      <t>Ⅰ区第三</t>
    </r>
    <r>
      <rPr>
        <sz val="12"/>
        <color theme="1"/>
        <rFont val="Times New Roman"/>
        <family val="1"/>
      </rPr>
      <t>+</t>
    </r>
    <r>
      <rPr>
        <sz val="12"/>
        <color theme="1"/>
        <rFont val="宋体"/>
        <family val="3"/>
        <charset val="134"/>
      </rPr>
      <t>申请专利</t>
    </r>
    <phoneticPr fontId="2" type="noConversion"/>
  </si>
  <si>
    <r>
      <rPr>
        <sz val="12"/>
        <color theme="1"/>
        <rFont val="宋体"/>
        <family val="3"/>
        <charset val="134"/>
      </rPr>
      <t>优秀研究生</t>
    </r>
  </si>
  <si>
    <r>
      <rPr>
        <sz val="12"/>
        <color theme="1"/>
        <rFont val="宋体"/>
        <family val="3"/>
        <charset val="134"/>
      </rPr>
      <t>赵明霞</t>
    </r>
    <phoneticPr fontId="2" type="noConversion"/>
  </si>
  <si>
    <r>
      <rPr>
        <sz val="12"/>
        <color theme="1"/>
        <rFont val="宋体"/>
        <family val="3"/>
        <charset val="134"/>
      </rPr>
      <t>徐田甜</t>
    </r>
    <phoneticPr fontId="2" type="noConversion"/>
  </si>
  <si>
    <r>
      <t>EI</t>
    </r>
    <r>
      <rPr>
        <sz val="12"/>
        <color theme="1"/>
        <rFont val="宋体"/>
        <family val="3"/>
        <charset val="134"/>
      </rPr>
      <t>独一第一</t>
    </r>
  </si>
  <si>
    <t>文章既为EI又为中文核心期刊</t>
    <phoneticPr fontId="2" type="noConversion"/>
  </si>
  <si>
    <r>
      <rPr>
        <sz val="12"/>
        <color theme="1"/>
        <rFont val="宋体"/>
        <family val="3"/>
        <charset val="134"/>
      </rPr>
      <t>李政洪</t>
    </r>
    <phoneticPr fontId="2" type="noConversion"/>
  </si>
  <si>
    <r>
      <rPr>
        <sz val="12"/>
        <color theme="1"/>
        <rFont val="宋体"/>
        <family val="3"/>
        <charset val="134"/>
      </rPr>
      <t>文章名</t>
    </r>
    <phoneticPr fontId="2" type="noConversion"/>
  </si>
  <si>
    <r>
      <rPr>
        <sz val="12"/>
        <color theme="1"/>
        <rFont val="宋体"/>
        <family val="3"/>
        <charset val="134"/>
      </rPr>
      <t>分区</t>
    </r>
    <phoneticPr fontId="2" type="noConversion"/>
  </si>
  <si>
    <r>
      <rPr>
        <sz val="12"/>
        <color theme="1"/>
        <rFont val="宋体"/>
        <family val="3"/>
        <charset val="134"/>
      </rPr>
      <t>排名</t>
    </r>
    <phoneticPr fontId="2" type="noConversion"/>
  </si>
  <si>
    <t>Adv. Funct. Mater.</t>
  </si>
  <si>
    <r>
      <rPr>
        <sz val="12"/>
        <color theme="1"/>
        <rFont val="宋体"/>
        <family val="3"/>
        <charset val="134"/>
      </rPr>
      <t>杨静杰</t>
    </r>
  </si>
  <si>
    <t>Gly45 and Phe555 in Transmembrane Domains 1 and 10 Are Critical for the Activation of Organic Anion Transporting Polypeptide 1B3 by Epigallocatechin Gallate</t>
  </si>
  <si>
    <r>
      <rPr>
        <sz val="12"/>
        <color theme="1"/>
        <rFont val="宋体"/>
        <family val="3"/>
        <charset val="134"/>
      </rPr>
      <t>一区</t>
    </r>
    <phoneticPr fontId="2" type="noConversion"/>
  </si>
  <si>
    <r>
      <rPr>
        <sz val="12"/>
        <color theme="1"/>
        <rFont val="宋体"/>
        <family val="3"/>
        <charset val="134"/>
      </rPr>
      <t>三共一</t>
    </r>
    <phoneticPr fontId="2" type="noConversion"/>
  </si>
  <si>
    <r>
      <rPr>
        <sz val="12"/>
        <color theme="1"/>
        <rFont val="宋体"/>
        <family val="3"/>
        <charset val="134"/>
      </rPr>
      <t>毛奇</t>
    </r>
  </si>
  <si>
    <t>1.Org. Biomol. Chem.                        2.Acs.chem. Neurosci</t>
    <phoneticPr fontId="2" type="noConversion"/>
  </si>
  <si>
    <t xml:space="preserve">1.3.423            2.4.211           </t>
    <phoneticPr fontId="2" type="noConversion"/>
  </si>
  <si>
    <r>
      <t>1.</t>
    </r>
    <r>
      <rPr>
        <sz val="12"/>
        <color theme="1"/>
        <rFont val="宋体"/>
        <family val="3"/>
        <charset val="134"/>
      </rPr>
      <t>两共一第二</t>
    </r>
    <r>
      <rPr>
        <sz val="12"/>
        <color theme="1"/>
        <rFont val="Times New Roman"/>
        <family val="1"/>
      </rPr>
      <t>2.</t>
    </r>
    <r>
      <rPr>
        <sz val="12"/>
        <color theme="1"/>
        <rFont val="宋体"/>
        <family val="3"/>
        <charset val="134"/>
      </rPr>
      <t>独一第三</t>
    </r>
    <phoneticPr fontId="2" type="noConversion"/>
  </si>
  <si>
    <r>
      <rPr>
        <sz val="12"/>
        <color theme="1"/>
        <rFont val="宋体"/>
        <family val="3"/>
        <charset val="134"/>
      </rPr>
      <t>刘柳</t>
    </r>
  </si>
  <si>
    <t>Motor dysfunction and neurodegeneration in a C9orf72 mouse line expressing poly-PR</t>
  </si>
  <si>
    <r>
      <rPr>
        <sz val="12"/>
        <color theme="1"/>
        <rFont val="宋体"/>
        <family val="3"/>
        <charset val="134"/>
      </rPr>
      <t>二区</t>
    </r>
    <phoneticPr fontId="2" type="noConversion"/>
  </si>
  <si>
    <r>
      <rPr>
        <sz val="12"/>
        <color theme="1"/>
        <rFont val="宋体"/>
        <family val="3"/>
        <charset val="134"/>
      </rPr>
      <t>独一第二</t>
    </r>
    <phoneticPr fontId="2" type="noConversion"/>
  </si>
  <si>
    <r>
      <rPr>
        <sz val="12"/>
        <color theme="1"/>
        <rFont val="宋体"/>
        <family val="3"/>
        <charset val="134"/>
      </rPr>
      <t>张钧砚</t>
    </r>
  </si>
  <si>
    <t>1.3.59  2.3.78</t>
    <phoneticPr fontId="2" type="noConversion"/>
  </si>
  <si>
    <r>
      <rPr>
        <sz val="12"/>
        <color theme="1"/>
        <rFont val="宋体"/>
        <family val="3"/>
        <charset val="134"/>
      </rPr>
      <t>何鸾</t>
    </r>
  </si>
  <si>
    <t>Phytomedicine</t>
  </si>
  <si>
    <r>
      <rPr>
        <sz val="12"/>
        <color theme="1"/>
        <rFont val="宋体"/>
        <family val="3"/>
        <charset val="134"/>
      </rPr>
      <t>三区</t>
    </r>
    <phoneticPr fontId="2" type="noConversion"/>
  </si>
  <si>
    <r>
      <rPr>
        <sz val="12"/>
        <color theme="1"/>
        <rFont val="宋体"/>
        <family val="3"/>
        <charset val="134"/>
      </rPr>
      <t>赵丽</t>
    </r>
  </si>
  <si>
    <t>Structural optimization on a virtual screening hit of smoothened receptor</t>
    <phoneticPr fontId="2" type="noConversion"/>
  </si>
  <si>
    <t>European Journal of Medicinal Chemistry</t>
  </si>
  <si>
    <r>
      <rPr>
        <sz val="12"/>
        <color theme="1"/>
        <rFont val="宋体"/>
        <family val="3"/>
        <charset val="134"/>
      </rPr>
      <t>徐田甜</t>
    </r>
  </si>
  <si>
    <r>
      <rPr>
        <sz val="12"/>
        <color theme="1"/>
        <rFont val="宋体"/>
        <family val="3"/>
        <charset val="134"/>
      </rPr>
      <t>产甲壳素酶菌株的筛选、鉴定及其酶解产物分析</t>
    </r>
    <r>
      <rPr>
        <sz val="12"/>
        <color theme="1"/>
        <rFont val="Times New Roman"/>
        <family val="1"/>
      </rPr>
      <t xml:space="preserve">  </t>
    </r>
  </si>
  <si>
    <r>
      <rPr>
        <sz val="12"/>
        <color theme="1"/>
        <rFont val="宋体"/>
        <family val="3"/>
        <charset val="134"/>
      </rPr>
      <t>食品科学</t>
    </r>
  </si>
  <si>
    <r>
      <rPr>
        <sz val="12"/>
        <color theme="1"/>
        <rFont val="宋体"/>
        <family val="3"/>
        <charset val="134"/>
      </rPr>
      <t>中文核心期刊</t>
    </r>
    <phoneticPr fontId="2" type="noConversion"/>
  </si>
  <si>
    <r>
      <rPr>
        <sz val="12"/>
        <color theme="1"/>
        <rFont val="宋体"/>
        <family val="3"/>
        <charset val="134"/>
      </rPr>
      <t>独一</t>
    </r>
    <phoneticPr fontId="2" type="noConversion"/>
  </si>
  <si>
    <r>
      <rPr>
        <sz val="12"/>
        <color theme="1"/>
        <rFont val="宋体"/>
        <family val="3"/>
        <charset val="134"/>
      </rPr>
      <t>王明明</t>
    </r>
  </si>
  <si>
    <r>
      <rPr>
        <sz val="12"/>
        <color theme="1"/>
        <rFont val="宋体"/>
        <family val="3"/>
        <charset val="134"/>
      </rPr>
      <t>独一第三</t>
    </r>
    <phoneticPr fontId="2" type="noConversion"/>
  </si>
  <si>
    <r>
      <rPr>
        <sz val="12"/>
        <color theme="1"/>
        <rFont val="宋体"/>
        <family val="3"/>
        <charset val="134"/>
      </rPr>
      <t>李婉婉</t>
    </r>
  </si>
  <si>
    <t>Current Topics in Medicinal Chemistry</t>
  </si>
  <si>
    <r>
      <rPr>
        <sz val="12"/>
        <color theme="1"/>
        <rFont val="宋体"/>
        <family val="3"/>
        <charset val="134"/>
      </rPr>
      <t>孙琳</t>
    </r>
  </si>
  <si>
    <t>The oncometabolite 2-hydroxyglutarate inhibits microglial activation via the  AMPK/mTOR/NF-κB pathway</t>
    <phoneticPr fontId="3" type="noConversion"/>
  </si>
  <si>
    <t>Acta Pharmacologica Sinica</t>
    <phoneticPr fontId="2" type="noConversion"/>
  </si>
  <si>
    <r>
      <rPr>
        <sz val="12"/>
        <color theme="1"/>
        <rFont val="宋体"/>
        <family val="3"/>
        <charset val="134"/>
      </rPr>
      <t>两共一第三</t>
    </r>
    <phoneticPr fontId="2" type="noConversion"/>
  </si>
  <si>
    <r>
      <rPr>
        <sz val="12"/>
        <color theme="1"/>
        <rFont val="宋体"/>
        <family val="3"/>
        <charset val="134"/>
      </rPr>
      <t>姓名</t>
    </r>
    <phoneticPr fontId="2" type="noConversion"/>
  </si>
  <si>
    <r>
      <rPr>
        <sz val="12"/>
        <color theme="1"/>
        <rFont val="宋体"/>
        <family val="3"/>
        <charset val="134"/>
      </rPr>
      <t>平均成绩</t>
    </r>
    <phoneticPr fontId="2" type="noConversion"/>
  </si>
  <si>
    <r>
      <rPr>
        <sz val="12"/>
        <color theme="1"/>
        <rFont val="宋体"/>
        <family val="3"/>
        <charset val="134"/>
      </rPr>
      <t>科研</t>
    </r>
    <phoneticPr fontId="2" type="noConversion"/>
  </si>
  <si>
    <r>
      <rPr>
        <sz val="12"/>
        <color theme="1"/>
        <rFont val="宋体"/>
        <family val="3"/>
        <charset val="134"/>
      </rPr>
      <t>科研得分</t>
    </r>
    <phoneticPr fontId="2" type="noConversion"/>
  </si>
  <si>
    <r>
      <rPr>
        <sz val="12"/>
        <color theme="1"/>
        <rFont val="宋体"/>
        <family val="3"/>
        <charset val="134"/>
      </rPr>
      <t>药学院总分</t>
    </r>
    <phoneticPr fontId="2" type="noConversion"/>
  </si>
  <si>
    <t>备注</t>
    <phoneticPr fontId="2" type="noConversion"/>
  </si>
  <si>
    <r>
      <rPr>
        <sz val="12"/>
        <color theme="1"/>
        <rFont val="宋体"/>
        <family val="3"/>
        <charset val="134"/>
      </rPr>
      <t>吴晓宁</t>
    </r>
    <phoneticPr fontId="2" type="noConversion"/>
  </si>
  <si>
    <r>
      <rPr>
        <sz val="12"/>
        <color theme="1"/>
        <rFont val="宋体"/>
        <family val="3"/>
        <charset val="134"/>
      </rPr>
      <t>一区二作</t>
    </r>
    <r>
      <rPr>
        <sz val="12"/>
        <color theme="1"/>
        <rFont val="Times New Roman"/>
        <family val="1"/>
      </rPr>
      <t>+</t>
    </r>
    <r>
      <rPr>
        <sz val="12"/>
        <color theme="1"/>
        <rFont val="宋体"/>
        <family val="3"/>
        <charset val="134"/>
      </rPr>
      <t>申请专利</t>
    </r>
    <phoneticPr fontId="2" type="noConversion"/>
  </si>
  <si>
    <r>
      <rPr>
        <sz val="12"/>
        <color theme="1"/>
        <rFont val="宋体"/>
        <family val="3"/>
        <charset val="134"/>
      </rPr>
      <t>优秀研究生</t>
    </r>
    <phoneticPr fontId="2" type="noConversion"/>
  </si>
  <si>
    <r>
      <rPr>
        <sz val="12"/>
        <color theme="1"/>
        <rFont val="宋体"/>
        <family val="3"/>
        <charset val="134"/>
      </rPr>
      <t>张怡</t>
    </r>
    <phoneticPr fontId="2" type="noConversion"/>
  </si>
  <si>
    <r>
      <rPr>
        <sz val="12"/>
        <color theme="1"/>
        <rFont val="宋体"/>
        <family val="3"/>
        <charset val="134"/>
      </rPr>
      <t>汪芝香</t>
    </r>
    <phoneticPr fontId="2" type="noConversion"/>
  </si>
  <si>
    <r>
      <rPr>
        <sz val="12"/>
        <color theme="1"/>
        <rFont val="宋体"/>
        <family val="3"/>
        <charset val="134"/>
      </rPr>
      <t>文艺委员</t>
    </r>
    <phoneticPr fontId="2" type="noConversion"/>
  </si>
  <si>
    <t>校篮球赛</t>
    <phoneticPr fontId="2" type="noConversion"/>
  </si>
  <si>
    <r>
      <rPr>
        <sz val="12"/>
        <color theme="1"/>
        <rFont val="宋体"/>
        <family val="3"/>
        <charset val="134"/>
      </rPr>
      <t>何云</t>
    </r>
    <phoneticPr fontId="2" type="noConversion"/>
  </si>
  <si>
    <r>
      <rPr>
        <sz val="12"/>
        <color theme="1"/>
        <rFont val="宋体"/>
        <family val="3"/>
        <charset val="134"/>
      </rPr>
      <t>陈凌云</t>
    </r>
    <phoneticPr fontId="2" type="noConversion"/>
  </si>
  <si>
    <r>
      <rPr>
        <sz val="12"/>
        <color theme="1"/>
        <rFont val="宋体"/>
        <family val="3"/>
        <charset val="134"/>
      </rPr>
      <t>袁文君</t>
    </r>
    <phoneticPr fontId="2" type="noConversion"/>
  </si>
  <si>
    <r>
      <rPr>
        <sz val="12"/>
        <color theme="1"/>
        <rFont val="宋体"/>
        <family val="3"/>
        <charset val="134"/>
      </rPr>
      <t>无</t>
    </r>
    <phoneticPr fontId="2" type="noConversion"/>
  </si>
  <si>
    <r>
      <rPr>
        <sz val="12"/>
        <color theme="1"/>
        <rFont val="宋体"/>
        <family val="3"/>
        <charset val="134"/>
      </rPr>
      <t>桂晶晶</t>
    </r>
    <phoneticPr fontId="2" type="noConversion"/>
  </si>
  <si>
    <r>
      <rPr>
        <sz val="12"/>
        <color theme="1"/>
        <rFont val="宋体"/>
        <family val="3"/>
        <charset val="134"/>
      </rPr>
      <t>张钧砚</t>
    </r>
    <phoneticPr fontId="2" type="noConversion"/>
  </si>
  <si>
    <r>
      <rPr>
        <sz val="12"/>
        <color theme="1"/>
        <rFont val="宋体"/>
        <family val="3"/>
        <charset val="134"/>
      </rPr>
      <t>Ⅰ区</t>
    </r>
    <r>
      <rPr>
        <sz val="12"/>
        <color theme="1"/>
        <rFont val="Times New Roman"/>
        <family val="1"/>
      </rPr>
      <t>/NI</t>
    </r>
    <r>
      <rPr>
        <sz val="12"/>
        <color theme="1"/>
        <rFont val="宋体"/>
        <family val="3"/>
        <charset val="134"/>
      </rPr>
      <t>杂志独一第三</t>
    </r>
    <r>
      <rPr>
        <sz val="12"/>
        <color theme="1"/>
        <rFont val="Times New Roman"/>
        <family val="1"/>
      </rPr>
      <t>+</t>
    </r>
    <r>
      <rPr>
        <sz val="12"/>
        <color theme="1"/>
        <rFont val="宋体"/>
        <family val="3"/>
        <charset val="134"/>
      </rPr>
      <t>二区独一第二</t>
    </r>
    <phoneticPr fontId="2" type="noConversion"/>
  </si>
  <si>
    <r>
      <rPr>
        <sz val="12"/>
        <color theme="1"/>
        <rFont val="宋体"/>
        <family val="3"/>
        <charset val="134"/>
      </rPr>
      <t>班长</t>
    </r>
    <r>
      <rPr>
        <sz val="12"/>
        <color theme="1"/>
        <rFont val="Times New Roman"/>
        <family val="1"/>
      </rPr>
      <t>+</t>
    </r>
    <r>
      <rPr>
        <sz val="12"/>
        <color theme="1"/>
        <rFont val="宋体"/>
        <family val="3"/>
        <charset val="134"/>
      </rPr>
      <t>优秀研究生</t>
    </r>
    <phoneticPr fontId="2" type="noConversion"/>
  </si>
  <si>
    <r>
      <rPr>
        <sz val="12"/>
        <color theme="1"/>
        <rFont val="宋体"/>
        <family val="3"/>
        <charset val="134"/>
      </rPr>
      <t>林博</t>
    </r>
    <phoneticPr fontId="2" type="noConversion"/>
  </si>
  <si>
    <r>
      <rPr>
        <sz val="12"/>
        <color theme="1"/>
        <rFont val="宋体"/>
        <family val="3"/>
        <charset val="134"/>
      </rPr>
      <t>无</t>
    </r>
    <phoneticPr fontId="2" type="noConversion"/>
  </si>
  <si>
    <r>
      <rPr>
        <sz val="12"/>
        <color theme="1"/>
        <rFont val="宋体"/>
        <family val="3"/>
        <charset val="134"/>
      </rPr>
      <t>季红瑶</t>
    </r>
    <phoneticPr fontId="2" type="noConversion"/>
  </si>
  <si>
    <r>
      <rPr>
        <sz val="12"/>
        <color theme="1"/>
        <rFont val="宋体"/>
        <family val="3"/>
        <charset val="134"/>
      </rPr>
      <t>无</t>
    </r>
    <phoneticPr fontId="2" type="noConversion"/>
  </si>
  <si>
    <r>
      <rPr>
        <sz val="12"/>
        <color theme="1"/>
        <rFont val="宋体"/>
        <family val="3"/>
        <charset val="134"/>
      </rPr>
      <t>孙琳</t>
    </r>
    <phoneticPr fontId="2" type="noConversion"/>
  </si>
  <si>
    <r>
      <rPr>
        <sz val="12"/>
        <color theme="1"/>
        <rFont val="宋体"/>
        <family val="3"/>
        <charset val="134"/>
      </rPr>
      <t>刘柳</t>
    </r>
    <phoneticPr fontId="2" type="noConversion"/>
  </si>
  <si>
    <r>
      <rPr>
        <sz val="12"/>
        <color theme="1"/>
        <rFont val="宋体"/>
        <family val="3"/>
        <charset val="134"/>
      </rPr>
      <t>曹临冬</t>
    </r>
    <phoneticPr fontId="2" type="noConversion"/>
  </si>
  <si>
    <r>
      <rPr>
        <sz val="12"/>
        <color theme="1"/>
        <rFont val="宋体"/>
        <family val="3"/>
        <charset val="134"/>
      </rPr>
      <t>徐婉</t>
    </r>
    <phoneticPr fontId="2" type="noConversion"/>
  </si>
  <si>
    <r>
      <rPr>
        <sz val="12"/>
        <color theme="1"/>
        <rFont val="宋体"/>
        <family val="3"/>
        <charset val="134"/>
      </rPr>
      <t>马振</t>
    </r>
    <phoneticPr fontId="2" type="noConversion"/>
  </si>
  <si>
    <r>
      <rPr>
        <sz val="12"/>
        <color theme="1"/>
        <rFont val="宋体"/>
        <family val="3"/>
        <charset val="134"/>
      </rPr>
      <t>陈新茹</t>
    </r>
    <phoneticPr fontId="2" type="noConversion"/>
  </si>
  <si>
    <r>
      <rPr>
        <sz val="12"/>
        <color theme="1"/>
        <rFont val="宋体"/>
        <family val="3"/>
        <charset val="134"/>
      </rPr>
      <t>无</t>
    </r>
    <phoneticPr fontId="2" type="noConversion"/>
  </si>
  <si>
    <r>
      <rPr>
        <sz val="12"/>
        <color theme="1"/>
        <rFont val="宋体"/>
        <family val="3"/>
        <charset val="134"/>
      </rPr>
      <t>周举军</t>
    </r>
    <phoneticPr fontId="2" type="noConversion"/>
  </si>
  <si>
    <r>
      <rPr>
        <sz val="12"/>
        <color theme="1"/>
        <rFont val="宋体"/>
        <family val="3"/>
        <charset val="134"/>
      </rPr>
      <t>独一第三</t>
    </r>
    <r>
      <rPr>
        <sz val="12"/>
        <color theme="1"/>
        <rFont val="Times New Roman"/>
        <family val="1"/>
      </rPr>
      <t>+</t>
    </r>
    <r>
      <rPr>
        <sz val="12"/>
        <color theme="1"/>
        <rFont val="宋体"/>
        <family val="3"/>
        <charset val="134"/>
      </rPr>
      <t>申请专利</t>
    </r>
    <phoneticPr fontId="2" type="noConversion"/>
  </si>
  <si>
    <t>文章为三区，IF＞3.0</t>
    <phoneticPr fontId="2" type="noConversion"/>
  </si>
  <si>
    <r>
      <rPr>
        <sz val="12"/>
        <color theme="1"/>
        <rFont val="宋体"/>
        <family val="3"/>
        <charset val="134"/>
      </rPr>
      <t>杨陆</t>
    </r>
    <phoneticPr fontId="2" type="noConversion"/>
  </si>
  <si>
    <r>
      <rPr>
        <sz val="12"/>
        <color theme="1"/>
        <rFont val="宋体"/>
        <family val="3"/>
        <charset val="134"/>
      </rPr>
      <t>仝瑶</t>
    </r>
    <phoneticPr fontId="2" type="noConversion"/>
  </si>
  <si>
    <r>
      <rPr>
        <sz val="12"/>
        <color theme="1"/>
        <rFont val="宋体"/>
        <family val="3"/>
        <charset val="134"/>
      </rPr>
      <t>张存珍</t>
    </r>
    <phoneticPr fontId="2" type="noConversion"/>
  </si>
  <si>
    <r>
      <rPr>
        <sz val="12"/>
        <color theme="1"/>
        <rFont val="宋体"/>
        <family val="3"/>
        <charset val="134"/>
      </rPr>
      <t>无</t>
    </r>
    <phoneticPr fontId="2" type="noConversion"/>
  </si>
  <si>
    <r>
      <rPr>
        <sz val="12"/>
        <color theme="1"/>
        <rFont val="宋体"/>
        <family val="3"/>
        <charset val="134"/>
      </rPr>
      <t>李洁琼</t>
    </r>
    <phoneticPr fontId="2" type="noConversion"/>
  </si>
  <si>
    <r>
      <rPr>
        <sz val="12"/>
        <color theme="1"/>
        <rFont val="宋体"/>
        <family val="3"/>
        <charset val="134"/>
      </rPr>
      <t>朱凯莲</t>
    </r>
    <phoneticPr fontId="2" type="noConversion"/>
  </si>
  <si>
    <r>
      <rPr>
        <sz val="12"/>
        <color theme="1"/>
        <rFont val="宋体"/>
        <family val="3"/>
        <charset val="134"/>
      </rPr>
      <t>毛奇</t>
    </r>
    <phoneticPr fontId="2" type="noConversion"/>
  </si>
  <si>
    <r>
      <rPr>
        <sz val="12"/>
        <color theme="1"/>
        <rFont val="宋体"/>
        <family val="3"/>
        <charset val="134"/>
      </rPr>
      <t>季亚美</t>
    </r>
    <phoneticPr fontId="2" type="noConversion"/>
  </si>
  <si>
    <r>
      <rPr>
        <sz val="12"/>
        <color theme="1"/>
        <rFont val="宋体"/>
        <family val="3"/>
        <charset val="134"/>
      </rPr>
      <t>李政洪</t>
    </r>
    <phoneticPr fontId="2" type="noConversion"/>
  </si>
  <si>
    <r>
      <rPr>
        <sz val="12"/>
        <color theme="1"/>
        <rFont val="宋体"/>
        <family val="3"/>
        <charset val="134"/>
      </rPr>
      <t>曾屾</t>
    </r>
    <phoneticPr fontId="2" type="noConversion"/>
  </si>
  <si>
    <r>
      <rPr>
        <sz val="12"/>
        <color theme="1"/>
        <rFont val="宋体"/>
        <family val="3"/>
        <charset val="134"/>
      </rPr>
      <t>学号</t>
    </r>
    <phoneticPr fontId="2" type="noConversion"/>
  </si>
  <si>
    <r>
      <rPr>
        <sz val="12"/>
        <color theme="1"/>
        <rFont val="宋体"/>
        <family val="3"/>
        <charset val="134"/>
      </rPr>
      <t>总分</t>
    </r>
    <phoneticPr fontId="2" type="noConversion"/>
  </si>
  <si>
    <r>
      <rPr>
        <sz val="12"/>
        <color theme="1"/>
        <rFont val="宋体"/>
        <family val="3"/>
        <charset val="134"/>
      </rPr>
      <t>文章名</t>
    </r>
    <phoneticPr fontId="2" type="noConversion"/>
  </si>
  <si>
    <r>
      <rPr>
        <sz val="12"/>
        <color theme="1"/>
        <rFont val="宋体"/>
        <family val="3"/>
        <charset val="134"/>
      </rPr>
      <t>刊名</t>
    </r>
    <phoneticPr fontId="2" type="noConversion"/>
  </si>
  <si>
    <r>
      <rPr>
        <sz val="12"/>
        <color theme="1"/>
        <rFont val="宋体"/>
        <family val="3"/>
        <charset val="134"/>
      </rPr>
      <t>分区</t>
    </r>
    <phoneticPr fontId="2" type="noConversion"/>
  </si>
  <si>
    <t>IF</t>
    <phoneticPr fontId="2" type="noConversion"/>
  </si>
  <si>
    <r>
      <rPr>
        <sz val="12"/>
        <color theme="1"/>
        <rFont val="宋体"/>
        <family val="3"/>
        <charset val="134"/>
      </rPr>
      <t>鞠秀峰</t>
    </r>
    <phoneticPr fontId="2" type="noConversion"/>
  </si>
  <si>
    <r>
      <t>1.Nanoparticles Surmounting Blood–Brain Tumor Barrier Through Both Transcellular and Paracellular Pathways to Target Brain Metastases                                                                                                                                                                                             2.</t>
    </r>
    <r>
      <rPr>
        <sz val="12"/>
        <rFont val="宋体"/>
        <family val="3"/>
        <charset val="134"/>
      </rPr>
      <t>申请专利</t>
    </r>
    <phoneticPr fontId="3" type="noConversion"/>
  </si>
  <si>
    <r>
      <rPr>
        <sz val="12"/>
        <color theme="1"/>
        <rFont val="宋体"/>
        <family val="3"/>
        <charset val="134"/>
      </rPr>
      <t>独一第二</t>
    </r>
    <phoneticPr fontId="2" type="noConversion"/>
  </si>
  <si>
    <t>20175226006</t>
    <phoneticPr fontId="2" type="noConversion"/>
  </si>
  <si>
    <t>Journal of Agricultural and Food Chemistry</t>
    <phoneticPr fontId="3" type="noConversion"/>
  </si>
  <si>
    <r>
      <rPr>
        <sz val="12"/>
        <color theme="1"/>
        <rFont val="宋体"/>
        <family val="3"/>
        <charset val="134"/>
      </rPr>
      <t>一区</t>
    </r>
    <phoneticPr fontId="2" type="noConversion"/>
  </si>
  <si>
    <r>
      <t>1.HFIP-promoted Michael reactions: direct para-selective C–H activation of anilines with maleimides                                                                                             2.Orphan receptor GPR88 as an Emerging Neurotherapeutic Target                                                                                               3.</t>
    </r>
    <r>
      <rPr>
        <sz val="12"/>
        <rFont val="宋体"/>
        <family val="3"/>
        <charset val="134"/>
      </rPr>
      <t>申请专利</t>
    </r>
    <phoneticPr fontId="2" type="noConversion"/>
  </si>
  <si>
    <r>
      <t>1.</t>
    </r>
    <r>
      <rPr>
        <sz val="12"/>
        <color theme="1"/>
        <rFont val="宋体"/>
        <family val="3"/>
        <charset val="134"/>
      </rPr>
      <t>三区</t>
    </r>
    <r>
      <rPr>
        <sz val="12"/>
        <color theme="1"/>
        <rFont val="Times New Roman"/>
        <family val="1"/>
      </rPr>
      <t xml:space="preserve">                  2.</t>
    </r>
    <r>
      <rPr>
        <sz val="12"/>
        <color theme="1"/>
        <rFont val="宋体"/>
        <family val="3"/>
        <charset val="134"/>
      </rPr>
      <t>一区</t>
    </r>
    <phoneticPr fontId="2" type="noConversion"/>
  </si>
  <si>
    <t>nature communication</t>
    <phoneticPr fontId="3" type="noConversion"/>
  </si>
  <si>
    <r>
      <rPr>
        <sz val="12"/>
        <color theme="1"/>
        <rFont val="宋体"/>
        <family val="3"/>
        <charset val="134"/>
      </rPr>
      <t>独一第二</t>
    </r>
    <phoneticPr fontId="2" type="noConversion"/>
  </si>
  <si>
    <t xml:space="preserve">1.Stevioside attenuates isoproterenol-induced mouse myocardial fibrosis through inhibition of the myocardial NF-κB/TGF-β1/Smad signaling pathway                                                                                                                                                   2.Attnuation of high-fat diet-induced fatty liver through PPARα activation of stevioside            </t>
    <phoneticPr fontId="2" type="noConversion"/>
  </si>
  <si>
    <t>1.Food Function                                   2.Journal of Functional Foods</t>
    <phoneticPr fontId="3" type="noConversion"/>
  </si>
  <si>
    <r>
      <t>1.</t>
    </r>
    <r>
      <rPr>
        <sz val="12"/>
        <color theme="1"/>
        <rFont val="宋体"/>
        <family val="3"/>
        <charset val="134"/>
      </rPr>
      <t>一区</t>
    </r>
    <r>
      <rPr>
        <sz val="12"/>
        <color theme="1"/>
        <rFont val="Times New Roman"/>
        <family val="1"/>
      </rPr>
      <t xml:space="preserve">   2.</t>
    </r>
    <r>
      <rPr>
        <sz val="12"/>
        <color theme="1"/>
        <rFont val="宋体"/>
        <family val="3"/>
        <charset val="134"/>
      </rPr>
      <t>二区</t>
    </r>
    <phoneticPr fontId="2" type="noConversion"/>
  </si>
  <si>
    <r>
      <t>1.</t>
    </r>
    <r>
      <rPr>
        <sz val="12"/>
        <color theme="1"/>
        <rFont val="宋体"/>
        <family val="3"/>
        <charset val="134"/>
      </rPr>
      <t>独一三作</t>
    </r>
    <r>
      <rPr>
        <sz val="12"/>
        <color theme="1"/>
        <rFont val="Times New Roman"/>
        <family val="1"/>
      </rPr>
      <t xml:space="preserve">      2.</t>
    </r>
    <r>
      <rPr>
        <sz val="12"/>
        <color theme="1"/>
        <rFont val="宋体"/>
        <family val="3"/>
        <charset val="134"/>
      </rPr>
      <t>独一二作</t>
    </r>
    <phoneticPr fontId="2" type="noConversion"/>
  </si>
  <si>
    <r>
      <t>1.Anemoside B4 attenuates nephrotoxicity of cisplatin without reducing anti-tumor activity of cisplatin                                                   2.</t>
    </r>
    <r>
      <rPr>
        <sz val="12"/>
        <rFont val="宋体"/>
        <family val="3"/>
        <charset val="134"/>
      </rPr>
      <t>省级项目</t>
    </r>
    <phoneticPr fontId="2" type="noConversion"/>
  </si>
  <si>
    <r>
      <rPr>
        <sz val="12"/>
        <color theme="1"/>
        <rFont val="宋体"/>
        <family val="3"/>
        <charset val="134"/>
      </rPr>
      <t>三区</t>
    </r>
    <phoneticPr fontId="2" type="noConversion"/>
  </si>
  <si>
    <r>
      <rPr>
        <sz val="12"/>
        <color theme="1"/>
        <rFont val="宋体"/>
        <family val="3"/>
        <charset val="134"/>
      </rPr>
      <t>两共一第一</t>
    </r>
    <phoneticPr fontId="2" type="noConversion"/>
  </si>
  <si>
    <t>Structural optimization on a virtual screening hit of smoothened receptor</t>
    <phoneticPr fontId="2" type="noConversion"/>
  </si>
  <si>
    <r>
      <rPr>
        <sz val="12"/>
        <color theme="1"/>
        <rFont val="宋体"/>
        <family val="3"/>
        <charset val="134"/>
      </rPr>
      <t>二区</t>
    </r>
    <phoneticPr fontId="2" type="noConversion"/>
  </si>
  <si>
    <r>
      <rPr>
        <sz val="12"/>
        <color theme="1"/>
        <rFont val="宋体"/>
        <family val="3"/>
        <charset val="134"/>
      </rPr>
      <t>中文核心期刊</t>
    </r>
    <phoneticPr fontId="2" type="noConversion"/>
  </si>
  <si>
    <t>EI</t>
    <phoneticPr fontId="2" type="noConversion"/>
  </si>
  <si>
    <r>
      <rPr>
        <sz val="12"/>
        <color theme="1"/>
        <rFont val="宋体"/>
        <family val="3"/>
        <charset val="134"/>
      </rPr>
      <t>独一</t>
    </r>
    <phoneticPr fontId="2" type="noConversion"/>
  </si>
  <si>
    <t>TIGAR alleviates ischemia/reperfusion-induced autophagy and ischemic brain injury
brain injury</t>
    <phoneticPr fontId="3" type="noConversion"/>
  </si>
  <si>
    <t>Free Radical Biology and Medicine</t>
    <phoneticPr fontId="3" type="noConversion"/>
  </si>
  <si>
    <r>
      <rPr>
        <sz val="12"/>
        <color theme="1"/>
        <rFont val="宋体"/>
        <family val="3"/>
        <charset val="134"/>
      </rPr>
      <t>二区</t>
    </r>
    <phoneticPr fontId="2" type="noConversion"/>
  </si>
  <si>
    <r>
      <t>1.Recent Advances in Developing K-Ras Plasma Membrane Localization In_x0002_hibitors                                                                      2.</t>
    </r>
    <r>
      <rPr>
        <sz val="12"/>
        <rFont val="宋体"/>
        <family val="3"/>
        <charset val="134"/>
      </rPr>
      <t>申请专利</t>
    </r>
    <phoneticPr fontId="2" type="noConversion"/>
  </si>
  <si>
    <t>The oncometabolite 2-hydroxyglutarate inhibits microglial activation via the  AMPK/mTOR/NF-κB pathway</t>
    <phoneticPr fontId="3" type="noConversion"/>
  </si>
  <si>
    <t>Acta Pharmacologica Sinica</t>
    <phoneticPr fontId="2" type="noConversion"/>
  </si>
  <si>
    <r>
      <rPr>
        <sz val="12"/>
        <color theme="1"/>
        <rFont val="宋体"/>
        <family val="3"/>
        <charset val="134"/>
      </rPr>
      <t>三区</t>
    </r>
    <phoneticPr fontId="2" type="noConversion"/>
  </si>
  <si>
    <r>
      <rPr>
        <sz val="12"/>
        <color theme="1"/>
        <rFont val="宋体"/>
        <family val="3"/>
        <charset val="134"/>
      </rPr>
      <t>两共一第三</t>
    </r>
    <phoneticPr fontId="2" type="noConversion"/>
  </si>
  <si>
    <r>
      <rPr>
        <sz val="12"/>
        <color theme="1"/>
        <rFont val="宋体"/>
        <family val="3"/>
        <charset val="134"/>
      </rPr>
      <t>学号</t>
    </r>
    <phoneticPr fontId="2" type="noConversion"/>
  </si>
  <si>
    <r>
      <rPr>
        <sz val="12"/>
        <color theme="1"/>
        <rFont val="宋体"/>
        <family val="3"/>
        <charset val="134"/>
      </rPr>
      <t>平均成绩</t>
    </r>
    <phoneticPr fontId="2" type="noConversion"/>
  </si>
  <si>
    <r>
      <rPr>
        <sz val="12"/>
        <color theme="1"/>
        <rFont val="宋体"/>
        <family val="3"/>
        <charset val="134"/>
      </rPr>
      <t>科研得分</t>
    </r>
    <phoneticPr fontId="2" type="noConversion"/>
  </si>
  <si>
    <r>
      <rPr>
        <sz val="12"/>
        <color theme="1"/>
        <rFont val="宋体"/>
        <family val="3"/>
        <charset val="134"/>
      </rPr>
      <t>评委打分</t>
    </r>
    <phoneticPr fontId="2" type="noConversion"/>
  </si>
  <si>
    <r>
      <rPr>
        <sz val="12"/>
        <color theme="1"/>
        <rFont val="宋体"/>
        <family val="3"/>
        <charset val="134"/>
      </rPr>
      <t>优秀研究生</t>
    </r>
    <phoneticPr fontId="2" type="noConversion"/>
  </si>
  <si>
    <r>
      <rPr>
        <sz val="12"/>
        <color theme="1"/>
        <rFont val="宋体"/>
        <family val="3"/>
        <charset val="134"/>
      </rPr>
      <t>张怡</t>
    </r>
    <phoneticPr fontId="2" type="noConversion"/>
  </si>
  <si>
    <r>
      <rPr>
        <sz val="12"/>
        <color theme="1"/>
        <rFont val="宋体"/>
        <family val="3"/>
        <charset val="134"/>
      </rPr>
      <t>汪芝香</t>
    </r>
    <phoneticPr fontId="2" type="noConversion"/>
  </si>
  <si>
    <r>
      <rPr>
        <sz val="12"/>
        <color theme="1"/>
        <rFont val="宋体"/>
        <family val="3"/>
        <charset val="134"/>
      </rPr>
      <t>何云</t>
    </r>
    <phoneticPr fontId="2" type="noConversion"/>
  </si>
  <si>
    <r>
      <rPr>
        <sz val="12"/>
        <color theme="1"/>
        <rFont val="宋体"/>
        <family val="3"/>
        <charset val="134"/>
      </rPr>
      <t>无</t>
    </r>
    <phoneticPr fontId="2" type="noConversion"/>
  </si>
  <si>
    <r>
      <rPr>
        <sz val="12"/>
        <color theme="1"/>
        <rFont val="宋体"/>
        <family val="3"/>
        <charset val="134"/>
      </rPr>
      <t>班长</t>
    </r>
    <r>
      <rPr>
        <sz val="12"/>
        <color theme="1"/>
        <rFont val="Times New Roman"/>
        <family val="1"/>
      </rPr>
      <t>+</t>
    </r>
    <r>
      <rPr>
        <sz val="12"/>
        <color theme="1"/>
        <rFont val="宋体"/>
        <family val="3"/>
        <charset val="134"/>
      </rPr>
      <t>优秀研究生</t>
    </r>
    <phoneticPr fontId="2" type="noConversion"/>
  </si>
  <si>
    <t>趣味运动会</t>
    <phoneticPr fontId="2" type="noConversion"/>
  </si>
  <si>
    <r>
      <rPr>
        <sz val="12"/>
        <color theme="1"/>
        <rFont val="宋体"/>
        <family val="3"/>
        <charset val="134"/>
      </rPr>
      <t>余雯君</t>
    </r>
    <phoneticPr fontId="2" type="noConversion"/>
  </si>
  <si>
    <r>
      <rPr>
        <sz val="12"/>
        <color theme="1"/>
        <rFont val="宋体"/>
        <family val="3"/>
        <charset val="134"/>
      </rPr>
      <t>史智峰</t>
    </r>
    <phoneticPr fontId="2" type="noConversion"/>
  </si>
  <si>
    <r>
      <rPr>
        <sz val="12"/>
        <color theme="1"/>
        <rFont val="宋体"/>
        <family val="3"/>
        <charset val="134"/>
      </rPr>
      <t>曹临冬</t>
    </r>
    <phoneticPr fontId="2" type="noConversion"/>
  </si>
  <si>
    <r>
      <rPr>
        <sz val="12"/>
        <color theme="1"/>
        <rFont val="宋体"/>
        <family val="3"/>
        <charset val="134"/>
      </rPr>
      <t>陈新茹</t>
    </r>
    <phoneticPr fontId="2" type="noConversion"/>
  </si>
  <si>
    <r>
      <rPr>
        <sz val="12"/>
        <color theme="1"/>
        <rFont val="宋体"/>
        <family val="3"/>
        <charset val="134"/>
      </rPr>
      <t>王妍妍</t>
    </r>
    <phoneticPr fontId="2" type="noConversion"/>
  </si>
  <si>
    <r>
      <rPr>
        <sz val="12"/>
        <color theme="1"/>
        <rFont val="宋体"/>
        <family val="3"/>
        <charset val="134"/>
      </rPr>
      <t>王明明</t>
    </r>
    <phoneticPr fontId="2" type="noConversion"/>
  </si>
  <si>
    <r>
      <rPr>
        <sz val="12"/>
        <color theme="1"/>
        <rFont val="宋体"/>
        <family val="3"/>
        <charset val="134"/>
      </rPr>
      <t>仝瑶</t>
    </r>
    <phoneticPr fontId="2" type="noConversion"/>
  </si>
  <si>
    <r>
      <rPr>
        <sz val="12"/>
        <color theme="1"/>
        <rFont val="宋体"/>
        <family val="3"/>
        <charset val="134"/>
      </rPr>
      <t>李洁琼</t>
    </r>
    <phoneticPr fontId="2" type="noConversion"/>
  </si>
  <si>
    <r>
      <rPr>
        <sz val="12"/>
        <color theme="1"/>
        <rFont val="宋体"/>
        <family val="3"/>
        <charset val="134"/>
      </rPr>
      <t>毛奇</t>
    </r>
    <phoneticPr fontId="2" type="noConversion"/>
  </si>
  <si>
    <r>
      <rPr>
        <sz val="12"/>
        <color theme="1"/>
        <rFont val="宋体"/>
        <family val="3"/>
        <charset val="134"/>
      </rPr>
      <t>Ⅱ区或因子</t>
    </r>
    <r>
      <rPr>
        <sz val="12"/>
        <color theme="1"/>
        <rFont val="Times New Roman"/>
        <family val="1"/>
      </rPr>
      <t>&gt;3.0</t>
    </r>
    <r>
      <rPr>
        <sz val="12"/>
        <color theme="1"/>
        <rFont val="宋体"/>
        <family val="3"/>
        <charset val="134"/>
      </rPr>
      <t>两共一第二</t>
    </r>
    <r>
      <rPr>
        <sz val="12"/>
        <color theme="1"/>
        <rFont val="Times New Roman"/>
        <family val="1"/>
      </rPr>
      <t>+</t>
    </r>
    <r>
      <rPr>
        <sz val="12"/>
        <color theme="1"/>
        <rFont val="宋体"/>
        <family val="3"/>
        <charset val="134"/>
      </rPr>
      <t>Ⅰ区第三</t>
    </r>
    <r>
      <rPr>
        <sz val="12"/>
        <color theme="1"/>
        <rFont val="Times New Roman"/>
        <family val="1"/>
      </rPr>
      <t>+</t>
    </r>
    <r>
      <rPr>
        <sz val="12"/>
        <color theme="1"/>
        <rFont val="宋体"/>
        <family val="3"/>
        <charset val="134"/>
      </rPr>
      <t>申请专利</t>
    </r>
    <phoneticPr fontId="2" type="noConversion"/>
  </si>
  <si>
    <t>趣味运动会</t>
    <phoneticPr fontId="2" type="noConversion"/>
  </si>
  <si>
    <r>
      <rPr>
        <sz val="12"/>
        <color theme="1"/>
        <rFont val="宋体"/>
        <family val="3"/>
        <charset val="134"/>
      </rPr>
      <t>赵明霞</t>
    </r>
    <phoneticPr fontId="2" type="noConversion"/>
  </si>
  <si>
    <r>
      <rPr>
        <sz val="12"/>
        <color theme="1"/>
        <rFont val="宋体"/>
        <family val="3"/>
        <charset val="134"/>
      </rPr>
      <t>徐田甜</t>
    </r>
    <phoneticPr fontId="2" type="noConversion"/>
  </si>
  <si>
    <r>
      <rPr>
        <sz val="12"/>
        <color theme="1"/>
        <rFont val="宋体"/>
        <family val="3"/>
        <charset val="134"/>
      </rPr>
      <t>季亚美</t>
    </r>
    <phoneticPr fontId="2" type="noConversion"/>
  </si>
  <si>
    <r>
      <rPr>
        <sz val="12"/>
        <color theme="1"/>
        <rFont val="宋体"/>
        <family val="3"/>
        <charset val="134"/>
      </rPr>
      <t>无</t>
    </r>
    <phoneticPr fontId="2" type="noConversion"/>
  </si>
  <si>
    <r>
      <rPr>
        <sz val="12"/>
        <color theme="1"/>
        <rFont val="宋体"/>
        <family val="3"/>
        <charset val="134"/>
      </rPr>
      <t>曾屾</t>
    </r>
    <phoneticPr fontId="2" type="noConversion"/>
  </si>
  <si>
    <r>
      <rPr>
        <sz val="12"/>
        <color theme="1"/>
        <rFont val="宋体"/>
        <family val="3"/>
        <charset val="134"/>
      </rPr>
      <t>总分</t>
    </r>
    <phoneticPr fontId="2" type="noConversion"/>
  </si>
  <si>
    <r>
      <rPr>
        <sz val="12"/>
        <color theme="1"/>
        <rFont val="宋体"/>
        <family val="3"/>
        <charset val="134"/>
      </rPr>
      <t>刊名</t>
    </r>
    <phoneticPr fontId="2" type="noConversion"/>
  </si>
  <si>
    <t>IF</t>
    <phoneticPr fontId="2" type="noConversion"/>
  </si>
  <si>
    <r>
      <rPr>
        <sz val="12"/>
        <color theme="1"/>
        <rFont val="宋体"/>
        <family val="3"/>
        <charset val="134"/>
      </rPr>
      <t>鞠秀峰</t>
    </r>
    <phoneticPr fontId="2" type="noConversion"/>
  </si>
  <si>
    <r>
      <rPr>
        <sz val="12"/>
        <color theme="1"/>
        <rFont val="宋体"/>
        <family val="3"/>
        <charset val="134"/>
      </rPr>
      <t>一区</t>
    </r>
    <phoneticPr fontId="2" type="noConversion"/>
  </si>
  <si>
    <r>
      <rPr>
        <sz val="12"/>
        <color theme="1"/>
        <rFont val="宋体"/>
        <family val="3"/>
        <charset val="134"/>
      </rPr>
      <t>独一第二</t>
    </r>
    <phoneticPr fontId="2" type="noConversion"/>
  </si>
  <si>
    <t>20175226006</t>
    <phoneticPr fontId="2" type="noConversion"/>
  </si>
  <si>
    <t>Journal of Agricultural and Food Chemistry</t>
    <phoneticPr fontId="3" type="noConversion"/>
  </si>
  <si>
    <r>
      <rPr>
        <sz val="12"/>
        <color theme="1"/>
        <rFont val="宋体"/>
        <family val="3"/>
        <charset val="134"/>
      </rPr>
      <t>一区</t>
    </r>
    <phoneticPr fontId="2" type="noConversion"/>
  </si>
  <si>
    <r>
      <rPr>
        <sz val="12"/>
        <color theme="1"/>
        <rFont val="宋体"/>
        <family val="3"/>
        <charset val="134"/>
      </rPr>
      <t>三共一</t>
    </r>
    <phoneticPr fontId="2" type="noConversion"/>
  </si>
  <si>
    <r>
      <t>1.HFIP-promoted Michael reactions: direct para-selective C–H activation of anilines with maleimides                                                                                             2.Orphan receptor GPR88 as an Emerging Neurotherapeutic Target                                                                                               3.</t>
    </r>
    <r>
      <rPr>
        <sz val="12"/>
        <rFont val="宋体"/>
        <family val="3"/>
        <charset val="134"/>
      </rPr>
      <t>申请专利</t>
    </r>
    <phoneticPr fontId="2" type="noConversion"/>
  </si>
  <si>
    <t>1.Org. Biomol. Chem.                        2.Acs.chem. Neurosci</t>
    <phoneticPr fontId="2" type="noConversion"/>
  </si>
  <si>
    <t xml:space="preserve">1.3.423            2.4.211           </t>
    <phoneticPr fontId="2" type="noConversion"/>
  </si>
  <si>
    <r>
      <t>1.</t>
    </r>
    <r>
      <rPr>
        <sz val="12"/>
        <color theme="1"/>
        <rFont val="宋体"/>
        <family val="3"/>
        <charset val="134"/>
      </rPr>
      <t>两共一第二</t>
    </r>
    <r>
      <rPr>
        <sz val="12"/>
        <color theme="1"/>
        <rFont val="Times New Roman"/>
        <family val="1"/>
      </rPr>
      <t>2.</t>
    </r>
    <r>
      <rPr>
        <sz val="12"/>
        <color theme="1"/>
        <rFont val="宋体"/>
        <family val="3"/>
        <charset val="134"/>
      </rPr>
      <t>独一第三</t>
    </r>
    <phoneticPr fontId="2" type="noConversion"/>
  </si>
  <si>
    <t>nature communication</t>
    <phoneticPr fontId="3" type="noConversion"/>
  </si>
  <si>
    <r>
      <rPr>
        <sz val="12"/>
        <color theme="1"/>
        <rFont val="宋体"/>
        <family val="3"/>
        <charset val="134"/>
      </rPr>
      <t>二区</t>
    </r>
    <phoneticPr fontId="2" type="noConversion"/>
  </si>
  <si>
    <t xml:space="preserve">1.Stevioside attenuates isoproterenol-induced mouse myocardial fibrosis through inhibition of the myocardial NF-κB/TGF-β1/Smad signaling pathway                                                                                                                                                   2.Attnuation of high-fat diet-induced fatty liver through PPARα activation of stevioside            </t>
    <phoneticPr fontId="2" type="noConversion"/>
  </si>
  <si>
    <t>1.Food Function                                   2.Journal of Functional Foods</t>
    <phoneticPr fontId="3" type="noConversion"/>
  </si>
  <si>
    <r>
      <t>1.</t>
    </r>
    <r>
      <rPr>
        <sz val="12"/>
        <color theme="1"/>
        <rFont val="宋体"/>
        <family val="3"/>
        <charset val="134"/>
      </rPr>
      <t>一区</t>
    </r>
    <r>
      <rPr>
        <sz val="12"/>
        <color theme="1"/>
        <rFont val="Times New Roman"/>
        <family val="1"/>
      </rPr>
      <t xml:space="preserve">   2.</t>
    </r>
    <r>
      <rPr>
        <sz val="12"/>
        <color theme="1"/>
        <rFont val="宋体"/>
        <family val="3"/>
        <charset val="134"/>
      </rPr>
      <t>二区</t>
    </r>
    <phoneticPr fontId="2" type="noConversion"/>
  </si>
  <si>
    <r>
      <t>1.</t>
    </r>
    <r>
      <rPr>
        <sz val="12"/>
        <color theme="1"/>
        <rFont val="宋体"/>
        <family val="3"/>
        <charset val="134"/>
      </rPr>
      <t>独一三作</t>
    </r>
    <r>
      <rPr>
        <sz val="12"/>
        <color theme="1"/>
        <rFont val="Times New Roman"/>
        <family val="1"/>
      </rPr>
      <t xml:space="preserve">      2.</t>
    </r>
    <r>
      <rPr>
        <sz val="12"/>
        <color theme="1"/>
        <rFont val="宋体"/>
        <family val="3"/>
        <charset val="134"/>
      </rPr>
      <t>独一二作</t>
    </r>
    <phoneticPr fontId="2" type="noConversion"/>
  </si>
  <si>
    <r>
      <rPr>
        <sz val="12"/>
        <color theme="1"/>
        <rFont val="宋体"/>
        <family val="3"/>
        <charset val="134"/>
      </rPr>
      <t>三区</t>
    </r>
    <phoneticPr fontId="2" type="noConversion"/>
  </si>
  <si>
    <r>
      <rPr>
        <sz val="12"/>
        <color theme="1"/>
        <rFont val="宋体"/>
        <family val="3"/>
        <charset val="134"/>
      </rPr>
      <t>两共一第一</t>
    </r>
    <phoneticPr fontId="2" type="noConversion"/>
  </si>
  <si>
    <t>EI</t>
    <phoneticPr fontId="2" type="noConversion"/>
  </si>
  <si>
    <t>TIGAR alleviates ischemia/reperfusion-induced autophagy and ischemic brain injury
brain injury</t>
    <phoneticPr fontId="3" type="noConversion"/>
  </si>
  <si>
    <t>Free Radical Biology and Medicine</t>
    <phoneticPr fontId="3" type="noConversion"/>
  </si>
  <si>
    <r>
      <rPr>
        <sz val="12"/>
        <color theme="1"/>
        <rFont val="宋体"/>
        <family val="3"/>
        <charset val="134"/>
      </rPr>
      <t>独一第三</t>
    </r>
    <phoneticPr fontId="2" type="noConversion"/>
  </si>
  <si>
    <r>
      <t>1.Recent Advances in Developing K-Ras Plasma Membrane Localization In_x0002_hibitors                                                                      2.</t>
    </r>
    <r>
      <rPr>
        <sz val="12"/>
        <rFont val="宋体"/>
        <family val="3"/>
        <charset val="134"/>
      </rPr>
      <t>申请专利</t>
    </r>
    <phoneticPr fontId="2" type="noConversion"/>
  </si>
  <si>
    <t>文体类</t>
    <phoneticPr fontId="2" type="noConversion"/>
  </si>
  <si>
    <t>趣味运动会</t>
    <phoneticPr fontId="2" type="noConversion"/>
  </si>
  <si>
    <t>文体类</t>
    <phoneticPr fontId="2" type="noConversion"/>
  </si>
  <si>
    <r>
      <t>趣味运动会</t>
    </r>
    <r>
      <rPr>
        <sz val="12"/>
        <color rgb="FFFF0000"/>
        <rFont val="宋体"/>
        <family val="3"/>
        <charset val="134"/>
      </rPr>
      <t>3</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</si>
</sst>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_ "/>
    <numFmt numFmtId="177" formatCode="0.00_);[Red]\(0.00\)"/>
  </numFmts>
  <fonts count="39">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sz val="12"/>
      <name val="Times New Roman"/>
      <family val="1"/>
    </font>
    <font>
      <sz val="12"/>
      <color rgb="FFFF0000"/>
      <name val="宋体"/>
      <family val="3"/>
      <charset val="134"/>
    </font>
    <font>
      <sz val="10.5"/>
      <name val="Times New Roman"/>
      <family val="1"/>
    </font>
    <font>
      <sz val="9"/>
      <name val="宋体"/>
      <family val="3"/>
      <charset val="134"/>
      <scheme val="minor"/>
    </font>
    <font>
      <sz val="11"/>
      <name val="Times New Roman"/>
      <family val="1"/>
    </font>
    <font>
      <sz val="9"/>
      <name val="Times New Roman"/>
      <family val="1"/>
    </font>
    <font>
      <sz val="11"/>
      <color indexed="10"/>
      <name val="Times New Roman"/>
      <family val="1"/>
    </font>
    <font>
      <sz val="12"/>
      <color rgb="FF000000"/>
      <name val="Times New Roman"/>
      <family val="1"/>
    </font>
    <font>
      <sz val="12"/>
      <color rgb="FF231F20"/>
      <name val="Times New Roman"/>
      <family val="1"/>
    </font>
    <font>
      <b/>
      <sz val="10.5"/>
      <name val="Times New Roman"/>
      <family val="1"/>
    </font>
    <font>
      <sz val="7"/>
      <color rgb="FF000000"/>
      <name val="Verdana"/>
      <family val="2"/>
    </font>
    <font>
      <sz val="12"/>
      <color theme="1"/>
      <name val="宋体"/>
      <family val="3"/>
      <charset val="134"/>
    </font>
    <font>
      <sz val="10.5"/>
      <color rgb="FF000000"/>
      <name val="宋体"/>
      <family val="3"/>
      <charset val="134"/>
    </font>
    <font>
      <sz val="12"/>
      <color indexed="10"/>
      <name val="宋体"/>
      <family val="3"/>
      <charset val="134"/>
    </font>
    <font>
      <sz val="12"/>
      <color indexed="10"/>
      <name val="Times New Roman"/>
      <family val="1"/>
    </font>
    <font>
      <sz val="12"/>
      <color theme="1"/>
      <name val="Times New Roman"/>
      <family val="1"/>
    </font>
    <font>
      <sz val="12"/>
      <color indexed="62"/>
      <name val="Times New Roman"/>
      <family val="1"/>
    </font>
    <font>
      <sz val="12"/>
      <color rgb="FFFF0000"/>
      <name val="Times New Roman"/>
      <family val="1"/>
    </font>
    <font>
      <sz val="11"/>
      <color rgb="FFFF0000"/>
      <name val="Times New Roman"/>
      <family val="1"/>
    </font>
    <font>
      <sz val="12"/>
      <color rgb="FF0070C0"/>
      <name val="Times New Roman"/>
      <family val="1"/>
    </font>
    <font>
      <sz val="12"/>
      <color theme="3" tint="-0.249977111117893"/>
      <name val="Times New Roman"/>
      <family val="1"/>
    </font>
    <font>
      <sz val="10"/>
      <name val="Times New Roman"/>
      <family val="1"/>
    </font>
    <font>
      <sz val="9"/>
      <color indexed="62"/>
      <name val="Times New Roman"/>
      <family val="1"/>
    </font>
    <font>
      <sz val="9"/>
      <color indexed="10"/>
      <name val="Times New Roman"/>
      <family val="1"/>
    </font>
    <font>
      <sz val="10"/>
      <name val="宋体"/>
      <family val="3"/>
      <charset val="134"/>
    </font>
    <font>
      <sz val="10"/>
      <color rgb="FFFF0000"/>
      <name val="Times New Roman"/>
      <family val="1"/>
    </font>
    <font>
      <sz val="12"/>
      <color theme="3"/>
      <name val="Times New Roman"/>
      <family val="1"/>
    </font>
    <font>
      <b/>
      <sz val="10"/>
      <name val="宋体"/>
      <family val="3"/>
      <charset val="134"/>
    </font>
    <font>
      <sz val="11"/>
      <name val="宋体"/>
      <family val="3"/>
      <charset val="134"/>
      <scheme val="minor"/>
    </font>
    <font>
      <sz val="11"/>
      <color rgb="FF000000"/>
      <name val="宋体"/>
      <family val="3"/>
      <charset val="134"/>
    </font>
    <font>
      <sz val="10"/>
      <name val="宋体"/>
      <family val="3"/>
      <charset val="134"/>
      <scheme val="minor"/>
    </font>
    <font>
      <sz val="11"/>
      <name val="宋体"/>
      <family val="3"/>
      <charset val="134"/>
    </font>
    <font>
      <sz val="11"/>
      <color theme="1"/>
      <name val="宋体"/>
      <family val="3"/>
      <charset val="134"/>
    </font>
    <font>
      <sz val="10"/>
      <color theme="1"/>
      <name val="宋体"/>
      <family val="3"/>
      <charset val="134"/>
      <scheme val="minor"/>
    </font>
    <font>
      <sz val="11"/>
      <color theme="1"/>
      <name val="宋体"/>
      <family val="3"/>
      <charset val="134"/>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0" fontId="1" fillId="0" borderId="0">
      <alignment vertical="center"/>
    </xf>
    <xf numFmtId="0" fontId="3" fillId="0" borderId="0">
      <alignment vertical="center"/>
    </xf>
  </cellStyleXfs>
  <cellXfs count="184">
    <xf numFmtId="0" fontId="0" fillId="0" borderId="0" xfId="0">
      <alignment vertical="center"/>
    </xf>
    <xf numFmtId="0" fontId="1" fillId="0" borderId="1" xfId="1" applyFont="1" applyBorder="1" applyAlignment="1">
      <alignment horizontal="left" vertical="center" wrapText="1"/>
    </xf>
    <xf numFmtId="0" fontId="4" fillId="0" borderId="1" xfId="1" applyFont="1" applyBorder="1" applyAlignment="1">
      <alignment horizontal="left" vertical="center"/>
    </xf>
    <xf numFmtId="0" fontId="4" fillId="0" borderId="1" xfId="1" applyFont="1" applyBorder="1" applyAlignment="1">
      <alignment horizontal="left" vertical="center" wrapText="1"/>
    </xf>
    <xf numFmtId="0" fontId="5" fillId="0" borderId="2" xfId="1" applyFont="1" applyBorder="1" applyAlignment="1">
      <alignment horizontal="left" vertical="center" wrapText="1"/>
    </xf>
    <xf numFmtId="0" fontId="1" fillId="0" borderId="3" xfId="1" applyFont="1" applyBorder="1" applyAlignment="1">
      <alignment horizontal="left" vertical="center" wrapText="1"/>
    </xf>
    <xf numFmtId="0" fontId="1" fillId="0" borderId="3" xfId="1" applyFont="1" applyBorder="1" applyAlignment="1">
      <alignment horizontal="center" vertical="center" wrapText="1"/>
    </xf>
    <xf numFmtId="0" fontId="4" fillId="0" borderId="3" xfId="1" applyFont="1" applyBorder="1" applyAlignment="1">
      <alignment horizontal="center" vertical="center" wrapText="1"/>
    </xf>
    <xf numFmtId="0" fontId="1" fillId="0" borderId="3" xfId="1" applyFont="1" applyBorder="1" applyAlignment="1">
      <alignment horizontal="center" vertical="center"/>
    </xf>
    <xf numFmtId="0" fontId="1" fillId="0" borderId="0" xfId="1" applyFont="1" applyAlignment="1">
      <alignment horizontal="left" vertical="center"/>
    </xf>
    <xf numFmtId="0" fontId="4" fillId="0" borderId="0" xfId="1" quotePrefix="1" applyFont="1" applyAlignment="1">
      <alignment horizontal="left" vertical="center"/>
    </xf>
    <xf numFmtId="0" fontId="4" fillId="0" borderId="0" xfId="1" applyFont="1" applyAlignment="1">
      <alignment horizontal="left" vertical="center"/>
    </xf>
    <xf numFmtId="0" fontId="5" fillId="0" borderId="0" xfId="1" applyFont="1">
      <alignment vertical="center"/>
    </xf>
    <xf numFmtId="0" fontId="4" fillId="0" borderId="0" xfId="1" applyFont="1" applyAlignment="1">
      <alignment horizontal="left" vertical="center" wrapText="1"/>
    </xf>
    <xf numFmtId="0" fontId="1" fillId="0" borderId="0" xfId="1">
      <alignment vertical="center"/>
    </xf>
    <xf numFmtId="0" fontId="1" fillId="0" borderId="3" xfId="1" applyBorder="1">
      <alignment vertical="center"/>
    </xf>
    <xf numFmtId="0" fontId="1" fillId="0" borderId="3" xfId="1" applyFont="1" applyBorder="1">
      <alignment vertical="center"/>
    </xf>
    <xf numFmtId="0" fontId="6" fillId="0" borderId="0" xfId="1" applyFont="1">
      <alignment vertical="center"/>
    </xf>
    <xf numFmtId="0" fontId="1" fillId="0" borderId="3" xfId="1" applyFont="1" applyBorder="1" applyAlignment="1">
      <alignment vertical="center"/>
    </xf>
    <xf numFmtId="0" fontId="1" fillId="0" borderId="3" xfId="1" applyFont="1" applyFill="1" applyBorder="1" applyAlignment="1">
      <alignment vertical="center"/>
    </xf>
    <xf numFmtId="0" fontId="1" fillId="0" borderId="0" xfId="1" applyFont="1">
      <alignment vertical="center"/>
    </xf>
    <xf numFmtId="0" fontId="5" fillId="0" borderId="0" xfId="1" applyFont="1" applyAlignment="1">
      <alignment vertical="center"/>
    </xf>
    <xf numFmtId="0" fontId="6" fillId="0" borderId="3" xfId="1" applyFont="1" applyBorder="1">
      <alignment vertical="center"/>
    </xf>
    <xf numFmtId="0" fontId="1" fillId="0" borderId="3" xfId="1" applyFont="1" applyFill="1" applyBorder="1">
      <alignment vertical="center"/>
    </xf>
    <xf numFmtId="0" fontId="8" fillId="0" borderId="1" xfId="2" applyNumberFormat="1" applyFont="1" applyFill="1" applyBorder="1" applyAlignment="1">
      <alignment horizontal="left" vertical="center" wrapText="1"/>
    </xf>
    <xf numFmtId="0" fontId="9" fillId="0" borderId="1" xfId="1" applyFont="1" applyFill="1" applyBorder="1" applyAlignment="1">
      <alignment horizontal="left" vertical="center" wrapText="1"/>
    </xf>
    <xf numFmtId="0" fontId="8" fillId="0" borderId="3" xfId="1" applyFont="1" applyBorder="1" applyAlignment="1">
      <alignment horizontal="center" vertical="center" wrapText="1"/>
    </xf>
    <xf numFmtId="0" fontId="1" fillId="0" borderId="0" xfId="1" applyFill="1">
      <alignment vertical="center"/>
    </xf>
    <xf numFmtId="0" fontId="8" fillId="0" borderId="1" xfId="2" applyNumberFormat="1" applyFont="1" applyBorder="1" applyAlignment="1">
      <alignment horizontal="left" vertical="center" wrapText="1"/>
    </xf>
    <xf numFmtId="0" fontId="11" fillId="0" borderId="3" xfId="1" applyFont="1" applyBorder="1">
      <alignment vertical="center"/>
    </xf>
    <xf numFmtId="0" fontId="4" fillId="0" borderId="3" xfId="1" applyFont="1" applyBorder="1" applyAlignment="1">
      <alignment horizontal="left" vertical="center"/>
    </xf>
    <xf numFmtId="0" fontId="12" fillId="0" borderId="3" xfId="1" applyFont="1" applyBorder="1">
      <alignment vertical="center"/>
    </xf>
    <xf numFmtId="0" fontId="11" fillId="0" borderId="0" xfId="1" applyFont="1">
      <alignment vertical="center"/>
    </xf>
    <xf numFmtId="0" fontId="1" fillId="0" borderId="10" xfId="1" applyFont="1" applyBorder="1" applyAlignment="1">
      <alignment horizontal="center" vertical="center"/>
    </xf>
    <xf numFmtId="0" fontId="13" fillId="0" borderId="1" xfId="1" applyFont="1" applyBorder="1" applyAlignment="1">
      <alignment horizontal="center" vertical="center" wrapText="1"/>
    </xf>
    <xf numFmtId="0" fontId="13" fillId="0" borderId="13" xfId="1" applyFont="1" applyBorder="1" applyAlignment="1">
      <alignment horizontal="center" vertical="center" wrapText="1"/>
    </xf>
    <xf numFmtId="0" fontId="14" fillId="0" borderId="0" xfId="1" applyFont="1">
      <alignment vertical="center"/>
    </xf>
    <xf numFmtId="0" fontId="1" fillId="2" borderId="3" xfId="1" applyFont="1" applyFill="1" applyBorder="1">
      <alignment vertical="center"/>
    </xf>
    <xf numFmtId="0" fontId="0" fillId="0" borderId="0" xfId="0" applyAlignment="1"/>
    <xf numFmtId="0" fontId="0" fillId="0" borderId="3" xfId="0" applyBorder="1" applyAlignment="1"/>
    <xf numFmtId="0" fontId="0" fillId="0" borderId="3" xfId="0" applyBorder="1" applyAlignment="1">
      <alignment vertical="center"/>
    </xf>
    <xf numFmtId="0" fontId="1" fillId="0" borderId="3" xfId="0" applyFont="1" applyBorder="1" applyAlignment="1">
      <alignment vertical="center"/>
    </xf>
    <xf numFmtId="0" fontId="15"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Fill="1" applyBorder="1" applyAlignment="1">
      <alignment vertical="center"/>
    </xf>
    <xf numFmtId="0" fontId="0" fillId="0" borderId="0" xfId="0" applyAlignment="1">
      <alignment vertical="center"/>
    </xf>
    <xf numFmtId="0" fontId="15" fillId="0" borderId="0" xfId="0" applyFont="1" applyAlignment="1">
      <alignment vertical="center"/>
    </xf>
    <xf numFmtId="0" fontId="1" fillId="0" borderId="0" xfId="1" applyAlignment="1">
      <alignment vertical="center" wrapText="1"/>
    </xf>
    <xf numFmtId="0" fontId="4" fillId="0" borderId="13" xfId="1" applyFont="1" applyBorder="1" applyAlignment="1">
      <alignment horizontal="left" vertical="center" wrapText="1"/>
    </xf>
    <xf numFmtId="0" fontId="1" fillId="0" borderId="13" xfId="1" applyFont="1" applyBorder="1" applyAlignment="1">
      <alignment horizontal="left" vertical="center" wrapText="1"/>
    </xf>
    <xf numFmtId="0" fontId="5" fillId="0" borderId="14" xfId="1" applyFont="1" applyBorder="1" applyAlignment="1">
      <alignment horizontal="left" vertical="center" wrapText="1"/>
    </xf>
    <xf numFmtId="0" fontId="1" fillId="0" borderId="10" xfId="1" applyFont="1" applyBorder="1" applyAlignment="1">
      <alignment horizontal="left" vertical="center" wrapText="1"/>
    </xf>
    <xf numFmtId="0" fontId="1" fillId="0" borderId="10" xfId="1" applyFont="1" applyBorder="1" applyAlignment="1">
      <alignment horizontal="center" vertical="center" wrapText="1"/>
    </xf>
    <xf numFmtId="0" fontId="4" fillId="0" borderId="10" xfId="1" applyFont="1" applyBorder="1" applyAlignment="1">
      <alignment horizontal="center" vertical="center" wrapText="1"/>
    </xf>
    <xf numFmtId="0" fontId="1" fillId="0" borderId="3" xfId="1" applyBorder="1" applyAlignment="1">
      <alignment horizontal="center"/>
    </xf>
    <xf numFmtId="176" fontId="4" fillId="0" borderId="0" xfId="1" applyNumberFormat="1" applyFont="1" applyAlignment="1">
      <alignment horizontal="left" vertical="center"/>
    </xf>
    <xf numFmtId="176" fontId="4" fillId="3" borderId="0" xfId="1" applyNumberFormat="1" applyFont="1" applyFill="1" applyAlignment="1">
      <alignment horizontal="left" vertical="center"/>
    </xf>
    <xf numFmtId="0" fontId="16" fillId="0" borderId="0" xfId="1" applyFont="1" applyFill="1" applyBorder="1" applyAlignment="1">
      <alignment horizontal="center" vertical="center"/>
    </xf>
    <xf numFmtId="0" fontId="1" fillId="0" borderId="0" xfId="1" applyAlignment="1">
      <alignment horizontal="center" vertical="center"/>
    </xf>
    <xf numFmtId="0" fontId="1" fillId="0" borderId="0" xfId="1" applyAlignment="1">
      <alignment horizontal="center" vertical="center" wrapText="1"/>
    </xf>
    <xf numFmtId="0" fontId="1" fillId="0" borderId="3" xfId="1" applyBorder="1" applyAlignment="1">
      <alignment horizontal="center" vertical="center"/>
    </xf>
    <xf numFmtId="0" fontId="4" fillId="0" borderId="0" xfId="1" applyFont="1" applyFill="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horizontal="left" vertical="center" wrapText="1"/>
    </xf>
    <xf numFmtId="176" fontId="4" fillId="0" borderId="0" xfId="1" applyNumberFormat="1" applyFont="1" applyFill="1" applyAlignment="1">
      <alignment horizontal="left" vertical="center"/>
    </xf>
    <xf numFmtId="0" fontId="1" fillId="0" borderId="0" xfId="1" applyFont="1" applyAlignment="1">
      <alignment horizontal="center" vertical="center" wrapText="1"/>
    </xf>
    <xf numFmtId="0" fontId="1" fillId="0" borderId="0" xfId="1" applyFont="1" applyAlignment="1">
      <alignment horizontal="left" vertical="center" wrapText="1"/>
    </xf>
    <xf numFmtId="0" fontId="1" fillId="0" borderId="3" xfId="1" applyFill="1" applyBorder="1" applyAlignment="1">
      <alignment horizontal="center" vertical="center"/>
    </xf>
    <xf numFmtId="0" fontId="4" fillId="0" borderId="0" xfId="1" applyFont="1" applyFill="1" applyAlignment="1">
      <alignment horizontal="left" vertical="center" wrapText="1"/>
    </xf>
    <xf numFmtId="0" fontId="1" fillId="0" borderId="0" xfId="1" applyFont="1" applyFill="1" applyAlignment="1">
      <alignment horizontal="center" vertical="center" wrapText="1"/>
    </xf>
    <xf numFmtId="0" fontId="1" fillId="0" borderId="0" xfId="1" applyFill="1" applyAlignment="1">
      <alignment horizontal="center" vertical="center"/>
    </xf>
    <xf numFmtId="0" fontId="1" fillId="0" borderId="0" xfId="1" applyFill="1" applyAlignment="1">
      <alignment horizontal="center" vertical="center" wrapText="1"/>
    </xf>
    <xf numFmtId="0" fontId="1" fillId="4" borderId="3" xfId="1" applyFill="1" applyBorder="1" applyAlignment="1">
      <alignment horizontal="center" vertical="center"/>
    </xf>
    <xf numFmtId="0" fontId="1" fillId="0" borderId="0" xfId="1" applyFont="1" applyAlignment="1">
      <alignment horizontal="center" vertical="center"/>
    </xf>
    <xf numFmtId="0" fontId="4" fillId="3" borderId="0" xfId="1" applyFont="1" applyFill="1" applyAlignment="1">
      <alignment horizontal="left"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xf>
    <xf numFmtId="0" fontId="19" fillId="0" borderId="3" xfId="0" applyFont="1" applyBorder="1" applyAlignment="1">
      <alignment horizontal="left" vertical="center" wrapText="1"/>
    </xf>
    <xf numFmtId="0" fontId="4" fillId="0" borderId="8" xfId="0" applyFont="1" applyBorder="1" applyAlignment="1">
      <alignment horizontal="left"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5" fillId="0" borderId="3" xfId="0" applyFont="1" applyBorder="1" applyAlignment="1">
      <alignment horizontal="left" vertical="center" wrapText="1"/>
    </xf>
    <xf numFmtId="0" fontId="1" fillId="0" borderId="3" xfId="0" applyFont="1" applyBorder="1" applyAlignment="1">
      <alignment horizontal="center" vertical="center" wrapText="1"/>
    </xf>
    <xf numFmtId="0" fontId="22" fillId="0" borderId="3" xfId="0" applyFont="1" applyBorder="1" applyAlignment="1">
      <alignment horizontal="left" vertical="center"/>
    </xf>
    <xf numFmtId="0" fontId="8" fillId="0" borderId="3" xfId="0" applyFont="1" applyBorder="1" applyAlignment="1">
      <alignment horizontal="left" vertical="center"/>
    </xf>
    <xf numFmtId="0" fontId="4" fillId="0" borderId="3" xfId="2" applyFont="1" applyBorder="1" applyAlignment="1">
      <alignment horizontal="left" vertical="center" wrapText="1"/>
    </xf>
    <xf numFmtId="0" fontId="9" fillId="0" borderId="3" xfId="0" applyFont="1" applyBorder="1" applyAlignment="1">
      <alignment horizontal="left" vertical="center" wrapText="1"/>
    </xf>
    <xf numFmtId="0" fontId="4" fillId="0" borderId="3" xfId="0" applyFont="1" applyBorder="1" applyAlignment="1">
      <alignment horizontal="center" vertical="center"/>
    </xf>
    <xf numFmtId="0" fontId="4" fillId="0" borderId="8" xfId="0" applyFont="1" applyBorder="1" applyAlignment="1">
      <alignment horizontal="left" vertical="center"/>
    </xf>
    <xf numFmtId="0" fontId="4" fillId="0" borderId="3" xfId="0" quotePrefix="1" applyFont="1" applyBorder="1" applyAlignment="1">
      <alignment horizontal="center" vertical="center" wrapText="1"/>
    </xf>
    <xf numFmtId="0" fontId="25" fillId="0" borderId="3" xfId="0" applyFont="1" applyBorder="1" applyAlignment="1">
      <alignment horizontal="left" vertical="center" wrapText="1"/>
    </xf>
    <xf numFmtId="49" fontId="4" fillId="0" borderId="3" xfId="0" applyNumberFormat="1" applyFont="1" applyBorder="1" applyAlignment="1">
      <alignment horizontal="center"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4" fillId="5" borderId="3" xfId="0" applyFont="1" applyFill="1" applyBorder="1" applyAlignment="1">
      <alignment horizontal="center" vertical="center"/>
    </xf>
    <xf numFmtId="0" fontId="4"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8" xfId="0" applyFont="1" applyFill="1" applyBorder="1" applyAlignment="1">
      <alignment horizontal="left" vertical="center"/>
    </xf>
    <xf numFmtId="0" fontId="8" fillId="2" borderId="3" xfId="0" applyFont="1" applyFill="1" applyBorder="1" applyAlignment="1">
      <alignment horizontal="left" vertical="center"/>
    </xf>
    <xf numFmtId="0" fontId="1" fillId="2" borderId="3" xfId="0" applyFont="1" applyFill="1" applyBorder="1" applyAlignment="1">
      <alignment horizontal="left" vertical="center"/>
    </xf>
    <xf numFmtId="0" fontId="4" fillId="5" borderId="3" xfId="0" applyFont="1" applyFill="1" applyBorder="1" applyAlignment="1">
      <alignment horizontal="left" vertical="center"/>
    </xf>
    <xf numFmtId="0" fontId="8" fillId="5" borderId="3" xfId="0" applyFont="1" applyFill="1" applyBorder="1" applyAlignment="1">
      <alignment horizontal="left" vertical="center"/>
    </xf>
    <xf numFmtId="0" fontId="21" fillId="0" borderId="3" xfId="0" applyFont="1" applyBorder="1" applyAlignment="1">
      <alignment horizontal="left" vertical="center"/>
    </xf>
    <xf numFmtId="0" fontId="4" fillId="0" borderId="0" xfId="0" applyFont="1" applyAlignment="1">
      <alignment horizontal="left" vertical="center"/>
    </xf>
    <xf numFmtId="49" fontId="31" fillId="0" borderId="3" xfId="0" applyNumberFormat="1" applyFont="1" applyBorder="1" applyAlignment="1">
      <alignment horizontal="center" vertical="center"/>
    </xf>
    <xf numFmtId="0" fontId="31" fillId="0" borderId="3" xfId="0" applyFont="1" applyBorder="1" applyAlignment="1">
      <alignment horizontal="center" vertical="center"/>
    </xf>
    <xf numFmtId="177" fontId="31" fillId="2" borderId="3" xfId="0" applyNumberFormat="1" applyFont="1" applyFill="1" applyBorder="1" applyAlignment="1">
      <alignment horizontal="center" vertical="center"/>
    </xf>
    <xf numFmtId="0" fontId="31" fillId="2" borderId="3" xfId="0" applyFont="1" applyFill="1" applyBorder="1" applyAlignment="1">
      <alignment horizontal="center" vertical="center"/>
    </xf>
    <xf numFmtId="0" fontId="32" fillId="0" borderId="3" xfId="0" applyFont="1" applyBorder="1" applyAlignment="1">
      <alignment horizontal="center" vertical="center"/>
    </xf>
    <xf numFmtId="0" fontId="1" fillId="0" borderId="0" xfId="0" applyFont="1" applyAlignment="1">
      <alignment vertical="center"/>
    </xf>
    <xf numFmtId="0" fontId="33" fillId="0" borderId="3" xfId="0" applyFont="1" applyBorder="1" applyAlignment="1">
      <alignment horizontal="center" vertical="center"/>
    </xf>
    <xf numFmtId="0" fontId="34" fillId="0" borderId="3" xfId="0" applyFont="1" applyBorder="1" applyAlignment="1">
      <alignment horizontal="center" vertical="center"/>
    </xf>
    <xf numFmtId="177" fontId="32" fillId="0" borderId="3" xfId="0" applyNumberFormat="1" applyFont="1" applyBorder="1" applyAlignment="1">
      <alignment horizontal="center" vertical="center"/>
    </xf>
    <xf numFmtId="0" fontId="32" fillId="0" borderId="8" xfId="0" applyFont="1" applyBorder="1" applyAlignment="1">
      <alignment horizontal="center" vertical="center"/>
    </xf>
    <xf numFmtId="0" fontId="35" fillId="0" borderId="3" xfId="0" applyFont="1" applyBorder="1" applyAlignment="1">
      <alignment horizontal="center" vertical="center"/>
    </xf>
    <xf numFmtId="0" fontId="36" fillId="0" borderId="3" xfId="0" applyFont="1" applyBorder="1" applyAlignment="1">
      <alignment horizontal="center" vertical="center"/>
    </xf>
    <xf numFmtId="0" fontId="37" fillId="0" borderId="3" xfId="0" applyFont="1" applyBorder="1" applyAlignment="1">
      <alignment horizontal="center" vertical="center"/>
    </xf>
    <xf numFmtId="177" fontId="38" fillId="0" borderId="3" xfId="0" applyNumberFormat="1" applyFont="1" applyBorder="1" applyAlignment="1">
      <alignment horizontal="center" vertical="center"/>
    </xf>
    <xf numFmtId="0" fontId="38" fillId="0" borderId="3" xfId="0" applyFont="1" applyBorder="1" applyAlignment="1">
      <alignment horizontal="center" vertical="center"/>
    </xf>
    <xf numFmtId="0" fontId="35" fillId="0" borderId="3" xfId="0" applyFont="1" applyBorder="1" applyAlignment="1">
      <alignment vertical="center"/>
    </xf>
    <xf numFmtId="0" fontId="35" fillId="2" borderId="3" xfId="0" applyFont="1" applyFill="1" applyBorder="1" applyAlignment="1">
      <alignment vertical="center"/>
    </xf>
    <xf numFmtId="0" fontId="35" fillId="2" borderId="3" xfId="0" applyFont="1" applyFill="1" applyBorder="1" applyAlignment="1">
      <alignment horizontal="center" vertical="center"/>
    </xf>
    <xf numFmtId="0" fontId="34" fillId="2" borderId="3" xfId="0" applyFont="1" applyFill="1" applyBorder="1" applyAlignment="1">
      <alignment horizontal="center" vertical="center"/>
    </xf>
    <xf numFmtId="0" fontId="0" fillId="2" borderId="3" xfId="0" applyFill="1" applyBorder="1" applyAlignment="1">
      <alignment vertical="center"/>
    </xf>
    <xf numFmtId="0" fontId="32" fillId="2" borderId="3" xfId="0" applyFont="1" applyFill="1" applyBorder="1" applyAlignment="1">
      <alignment horizontal="center" vertical="center"/>
    </xf>
    <xf numFmtId="0" fontId="32" fillId="2" borderId="8" xfId="0" applyFont="1" applyFill="1" applyBorder="1" applyAlignment="1">
      <alignment horizontal="center" vertical="center"/>
    </xf>
    <xf numFmtId="0" fontId="0" fillId="2" borderId="0" xfId="0" applyFill="1" applyAlignment="1">
      <alignment vertical="center"/>
    </xf>
    <xf numFmtId="0" fontId="21" fillId="0" borderId="3" xfId="0" applyFont="1" applyBorder="1" applyAlignment="1">
      <alignment horizontal="left" vertical="center" wrapText="1"/>
    </xf>
    <xf numFmtId="0" fontId="19" fillId="0" borderId="3" xfId="0" applyFont="1" applyBorder="1" applyAlignment="1">
      <alignment horizontal="center" vertical="center" wrapText="1"/>
    </xf>
    <xf numFmtId="0" fontId="19" fillId="0" borderId="3" xfId="0" applyFont="1" applyBorder="1" applyAlignment="1">
      <alignment horizontal="center" vertical="center"/>
    </xf>
    <xf numFmtId="0" fontId="19" fillId="0" borderId="3" xfId="0" applyFont="1" applyBorder="1" applyAlignment="1">
      <alignment horizontal="left" vertical="center"/>
    </xf>
    <xf numFmtId="0" fontId="4" fillId="0" borderId="0" xfId="0" applyFont="1" applyBorder="1" applyAlignment="1">
      <alignment horizontal="left" vertical="center"/>
    </xf>
    <xf numFmtId="0" fontId="19" fillId="0" borderId="0" xfId="0" applyFont="1" applyAlignment="1">
      <alignment horizontal="center"/>
    </xf>
    <xf numFmtId="0" fontId="0" fillId="0" borderId="0" xfId="0" applyAlignment="1">
      <alignment horizontal="center"/>
    </xf>
    <xf numFmtId="0" fontId="19" fillId="0" borderId="3" xfId="0" applyFont="1" applyBorder="1" applyAlignment="1">
      <alignment vertical="center"/>
    </xf>
    <xf numFmtId="0" fontId="19" fillId="0" borderId="3" xfId="0" applyFont="1" applyBorder="1" applyAlignment="1">
      <alignment vertical="center" wrapText="1"/>
    </xf>
    <xf numFmtId="0" fontId="19" fillId="0" borderId="0" xfId="0" applyFont="1" applyAlignment="1"/>
    <xf numFmtId="0" fontId="19" fillId="2" borderId="3" xfId="0" applyFont="1" applyFill="1" applyBorder="1" applyAlignment="1">
      <alignment vertical="center"/>
    </xf>
    <xf numFmtId="0" fontId="4" fillId="0" borderId="12" xfId="1" applyFont="1" applyBorder="1" applyAlignment="1">
      <alignment vertical="center"/>
    </xf>
    <xf numFmtId="49" fontId="19" fillId="0" borderId="3" xfId="0" applyNumberFormat="1" applyFont="1" applyBorder="1" applyAlignment="1">
      <alignment vertical="center"/>
    </xf>
    <xf numFmtId="0" fontId="4" fillId="0" borderId="3" xfId="0" applyFont="1" applyBorder="1" applyAlignment="1">
      <alignment vertical="center" wrapText="1"/>
    </xf>
    <xf numFmtId="0" fontId="11" fillId="0" borderId="3" xfId="0" applyFont="1" applyBorder="1" applyAlignment="1">
      <alignment vertical="center"/>
    </xf>
    <xf numFmtId="0" fontId="11" fillId="0" borderId="3" xfId="0" applyFont="1" applyBorder="1" applyAlignment="1">
      <alignment horizontal="left" vertical="center"/>
    </xf>
    <xf numFmtId="0" fontId="1" fillId="0" borderId="4" xfId="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10"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0" xfId="1" applyAlignment="1">
      <alignment horizontal="center" vertical="center"/>
    </xf>
    <xf numFmtId="0" fontId="1" fillId="0" borderId="6" xfId="1" applyFont="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1" fillId="0" borderId="4" xfId="1" applyBorder="1" applyAlignment="1">
      <alignment horizontal="center" vertical="center"/>
    </xf>
    <xf numFmtId="0" fontId="1" fillId="0" borderId="12" xfId="1" applyBorder="1" applyAlignment="1">
      <alignment horizontal="center" vertical="center"/>
    </xf>
    <xf numFmtId="0" fontId="1" fillId="0" borderId="0" xfId="1" applyBorder="1" applyAlignment="1">
      <alignment horizontal="center" vertical="center"/>
    </xf>
    <xf numFmtId="0" fontId="1" fillId="0" borderId="3" xfId="1" applyBorder="1" applyAlignment="1">
      <alignment horizontal="center" vertical="center"/>
    </xf>
    <xf numFmtId="0" fontId="1" fillId="0" borderId="3" xfId="1" applyFont="1" applyBorder="1" applyAlignment="1">
      <alignment horizontal="center" vertical="center"/>
    </xf>
    <xf numFmtId="0" fontId="1" fillId="0" borderId="12" xfId="1" applyFont="1" applyBorder="1" applyAlignment="1">
      <alignment horizontal="center" vertical="center"/>
    </xf>
    <xf numFmtId="0" fontId="1" fillId="0" borderId="0" xfId="1" applyFont="1" applyBorder="1" applyAlignment="1">
      <alignment horizontal="center" vertical="center"/>
    </xf>
    <xf numFmtId="0" fontId="1" fillId="0" borderId="0" xfId="1" applyFont="1" applyAlignment="1">
      <alignment horizontal="center" vertical="center"/>
    </xf>
    <xf numFmtId="0" fontId="1" fillId="0" borderId="7" xfId="1" applyFont="1" applyBorder="1" applyAlignment="1">
      <alignment horizontal="center" vertical="center"/>
    </xf>
    <xf numFmtId="0" fontId="1" fillId="0" borderId="9" xfId="1" applyFont="1" applyBorder="1" applyAlignment="1">
      <alignment horizontal="center" vertical="center"/>
    </xf>
    <xf numFmtId="0" fontId="1" fillId="0" borderId="8" xfId="1" applyFont="1" applyBorder="1" applyAlignment="1">
      <alignment horizontal="center" vertical="center"/>
    </xf>
    <xf numFmtId="0" fontId="1" fillId="0" borderId="3" xfId="1" applyFill="1" applyBorder="1" applyAlignment="1">
      <alignment horizontal="center" vertical="center"/>
    </xf>
    <xf numFmtId="176" fontId="1" fillId="0" borderId="3" xfId="1" applyNumberFormat="1" applyFont="1" applyBorder="1" applyAlignment="1">
      <alignment horizontal="center" vertical="center"/>
    </xf>
    <xf numFmtId="0" fontId="0" fillId="0" borderId="0" xfId="0" applyAlignment="1">
      <alignment horizont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5" fillId="0" borderId="6"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5" fillId="0" borderId="3" xfId="0" applyFont="1" applyBorder="1" applyAlignment="1">
      <alignment horizontal="center" vertical="center"/>
    </xf>
    <xf numFmtId="0" fontId="15" fillId="0" borderId="3" xfId="0" applyFont="1" applyBorder="1" applyAlignment="1">
      <alignment horizontal="center" vertical="center"/>
    </xf>
    <xf numFmtId="0" fontId="4" fillId="0" borderId="3" xfId="1" applyFont="1" applyBorder="1" applyAlignment="1">
      <alignment horizontal="center" vertical="center"/>
    </xf>
    <xf numFmtId="0" fontId="0" fillId="0" borderId="0" xfId="0" applyAlignment="1">
      <alignment horizontal="center" vertical="center"/>
    </xf>
    <xf numFmtId="0" fontId="19" fillId="0" borderId="3" xfId="0" applyFont="1" applyBorder="1" applyAlignment="1">
      <alignment horizontal="center" vertical="center"/>
    </xf>
  </cellXfs>
  <cellStyles count="3">
    <cellStyle name="常规" xfId="0" builtinId="0"/>
    <cellStyle name="常规 2" xfId="1"/>
    <cellStyle name="常规_Sheet1_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4230;&#33647;&#23398;&#38498;&#23398;&#19994;&#22870;&#23398;&#37329;&#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ndelion\Documents\WeChat%20Files\dandeliion\FileStorage\File\2019-10\2018&#32423;&#21338;&#22763;&#22870;&#23398;&#37329;&#27169;&#26495;\&#22870;&#23398;&#37329;&#21407;&#22987;&#31639;&#20998;&#34920;&#27169;&#29256;&#65288;&#32479;&#35745;&#29256;&#65289;&#26356;&#2749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ndelion\Documents\WeChat%20Files\dandeliion\FileStorage\File\2019-10\2018&#32423;&#33647;&#29702;&#23398;&#22870;&#23398;&#37329;&#31639;&#2099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8博士班汇总表"/>
      <sheetName val="19博士汇总表"/>
      <sheetName val="17硕士汇总表"/>
      <sheetName val="18硕士班汇总表"/>
      <sheetName val="19硕士汇总表"/>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医学部细则"/>
      <sheetName val="评委打分"/>
      <sheetName val="Sheet3"/>
    </sheetNames>
    <sheetDataSet>
      <sheetData sheetId="0"/>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评委打分"/>
      <sheetName val="医学部"/>
      <sheetName val="Sheet3"/>
      <sheetName val="总分汇总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workbookViewId="0">
      <selection sqref="A1:V13"/>
    </sheetView>
  </sheetViews>
  <sheetFormatPr defaultRowHeight="13.5"/>
  <sheetData>
    <row r="1" spans="1:22" ht="77.25" thickBot="1">
      <c r="A1" s="1" t="s">
        <v>0</v>
      </c>
      <c r="B1" s="1" t="s">
        <v>1</v>
      </c>
      <c r="C1" s="1" t="s">
        <v>2</v>
      </c>
      <c r="D1" s="1" t="s">
        <v>3</v>
      </c>
      <c r="E1" s="2" t="s">
        <v>4</v>
      </c>
      <c r="F1" s="3" t="s">
        <v>5</v>
      </c>
      <c r="G1" s="3" t="s">
        <v>6</v>
      </c>
      <c r="H1" s="3" t="s">
        <v>7</v>
      </c>
      <c r="I1" s="1" t="s">
        <v>8</v>
      </c>
      <c r="J1" s="3" t="s">
        <v>9</v>
      </c>
      <c r="K1" s="3" t="s">
        <v>10</v>
      </c>
      <c r="L1" s="1" t="s">
        <v>11</v>
      </c>
      <c r="M1" s="3" t="s">
        <v>12</v>
      </c>
      <c r="N1" s="1" t="s">
        <v>13</v>
      </c>
      <c r="O1" s="1" t="s">
        <v>14</v>
      </c>
      <c r="P1" s="1" t="s">
        <v>15</v>
      </c>
      <c r="Q1" s="1" t="s">
        <v>16</v>
      </c>
      <c r="R1" s="4" t="s">
        <v>17</v>
      </c>
      <c r="S1" s="5" t="s">
        <v>18</v>
      </c>
      <c r="T1" s="6" t="s">
        <v>19</v>
      </c>
      <c r="U1" s="7" t="s">
        <v>20</v>
      </c>
      <c r="V1" s="8" t="s">
        <v>21</v>
      </c>
    </row>
    <row r="2" spans="1:22" ht="15.75">
      <c r="A2" s="9" t="s">
        <v>22</v>
      </c>
      <c r="B2" s="10" t="s">
        <v>23</v>
      </c>
      <c r="C2" s="9" t="s">
        <v>24</v>
      </c>
      <c r="D2" s="11">
        <v>84.83</v>
      </c>
      <c r="E2" s="11"/>
      <c r="F2" s="11"/>
      <c r="G2" s="11"/>
      <c r="H2" s="11"/>
      <c r="I2" s="11"/>
      <c r="J2" s="11"/>
      <c r="K2" s="11"/>
      <c r="L2" s="11"/>
      <c r="M2" s="11"/>
      <c r="N2" s="11"/>
      <c r="O2" s="11"/>
      <c r="P2" s="11"/>
      <c r="Q2" s="11">
        <v>0</v>
      </c>
      <c r="R2" s="11">
        <v>60</v>
      </c>
      <c r="S2" s="11"/>
      <c r="T2" s="12">
        <v>3.4000000000000004</v>
      </c>
      <c r="U2" s="11">
        <f t="shared" ref="U2:U13" si="0">Q2*0.4+R2*0.1+D2*0.1</f>
        <v>14.483000000000001</v>
      </c>
      <c r="V2" s="11">
        <f t="shared" ref="V2:V12" si="1">U2+T2</f>
        <v>17.883000000000003</v>
      </c>
    </row>
    <row r="3" spans="1:22" ht="15.75">
      <c r="A3" s="9" t="s">
        <v>25</v>
      </c>
      <c r="B3" s="10" t="s">
        <v>26</v>
      </c>
      <c r="C3" s="9" t="s">
        <v>24</v>
      </c>
      <c r="D3" s="11">
        <v>86.92</v>
      </c>
      <c r="E3" s="11"/>
      <c r="F3" s="11"/>
      <c r="G3" s="11"/>
      <c r="H3" s="11"/>
      <c r="I3" s="11"/>
      <c r="J3" s="11"/>
      <c r="K3" s="11"/>
      <c r="L3" s="11"/>
      <c r="M3" s="11"/>
      <c r="N3" s="11"/>
      <c r="O3" s="11"/>
      <c r="P3" s="11"/>
      <c r="Q3" s="11">
        <v>0</v>
      </c>
      <c r="R3" s="11">
        <v>60</v>
      </c>
      <c r="S3" s="11"/>
      <c r="T3" s="12">
        <v>3.472</v>
      </c>
      <c r="U3" s="11">
        <f t="shared" si="0"/>
        <v>14.692</v>
      </c>
      <c r="V3" s="11">
        <f t="shared" si="1"/>
        <v>18.164000000000001</v>
      </c>
    </row>
    <row r="4" spans="1:22" ht="15.75">
      <c r="A4" s="9" t="s">
        <v>27</v>
      </c>
      <c r="B4" s="10" t="s">
        <v>28</v>
      </c>
      <c r="C4" s="9" t="s">
        <v>24</v>
      </c>
      <c r="D4" s="11">
        <v>88.92</v>
      </c>
      <c r="E4" s="11"/>
      <c r="F4" s="11"/>
      <c r="G4" s="11"/>
      <c r="H4" s="11"/>
      <c r="I4" s="11"/>
      <c r="J4" s="11"/>
      <c r="K4" s="11"/>
      <c r="L4" s="11"/>
      <c r="M4" s="11"/>
      <c r="N4" s="11"/>
      <c r="O4" s="11"/>
      <c r="P4" s="11"/>
      <c r="Q4" s="11">
        <v>0</v>
      </c>
      <c r="R4" s="11">
        <v>60</v>
      </c>
      <c r="S4" s="11"/>
      <c r="T4" s="12">
        <v>3.544</v>
      </c>
      <c r="U4" s="11">
        <f t="shared" si="0"/>
        <v>14.892000000000001</v>
      </c>
      <c r="V4" s="11">
        <f t="shared" si="1"/>
        <v>18.436</v>
      </c>
    </row>
    <row r="5" spans="1:22" ht="15.75">
      <c r="A5" s="9" t="s">
        <v>29</v>
      </c>
      <c r="B5" s="10" t="s">
        <v>30</v>
      </c>
      <c r="C5" s="9" t="s">
        <v>31</v>
      </c>
      <c r="D5" s="11">
        <v>90.75</v>
      </c>
      <c r="E5" s="11"/>
      <c r="F5" s="11"/>
      <c r="G5" s="11"/>
      <c r="H5" s="11"/>
      <c r="I5" s="11"/>
      <c r="J5" s="11"/>
      <c r="K5" s="11"/>
      <c r="L5" s="11"/>
      <c r="M5" s="11"/>
      <c r="N5" s="11"/>
      <c r="O5" s="11"/>
      <c r="P5" s="11"/>
      <c r="Q5" s="11">
        <v>0</v>
      </c>
      <c r="R5" s="11">
        <v>60</v>
      </c>
      <c r="S5" s="11"/>
      <c r="T5" s="12">
        <v>3.6560000000000006</v>
      </c>
      <c r="U5" s="11">
        <f t="shared" si="0"/>
        <v>15.075000000000001</v>
      </c>
      <c r="V5" s="11">
        <f t="shared" si="1"/>
        <v>18.731000000000002</v>
      </c>
    </row>
    <row r="6" spans="1:22" ht="15.75">
      <c r="A6" s="9" t="s">
        <v>32</v>
      </c>
      <c r="B6" s="10" t="s">
        <v>33</v>
      </c>
      <c r="C6" s="9" t="s">
        <v>34</v>
      </c>
      <c r="D6" s="11">
        <v>92.58</v>
      </c>
      <c r="E6" s="11"/>
      <c r="F6" s="11"/>
      <c r="G6" s="11"/>
      <c r="H6" s="11"/>
      <c r="I6" s="11"/>
      <c r="J6" s="11"/>
      <c r="K6" s="11"/>
      <c r="L6" s="11"/>
      <c r="M6" s="11"/>
      <c r="N6" s="11"/>
      <c r="O6" s="11"/>
      <c r="P6" s="11"/>
      <c r="Q6" s="11">
        <v>0</v>
      </c>
      <c r="R6" s="11">
        <v>60</v>
      </c>
      <c r="S6" s="11"/>
      <c r="T6" s="12">
        <v>3.7280000000000002</v>
      </c>
      <c r="U6" s="11">
        <f t="shared" si="0"/>
        <v>15.258000000000001</v>
      </c>
      <c r="V6" s="11">
        <f t="shared" si="1"/>
        <v>18.986000000000001</v>
      </c>
    </row>
    <row r="7" spans="1:22" ht="15.75">
      <c r="A7" s="9" t="s">
        <v>35</v>
      </c>
      <c r="B7" s="10" t="s">
        <v>36</v>
      </c>
      <c r="C7" s="9" t="s">
        <v>37</v>
      </c>
      <c r="D7" s="11">
        <v>92.83</v>
      </c>
      <c r="E7" s="11"/>
      <c r="F7" s="11"/>
      <c r="G7" s="11"/>
      <c r="H7" s="11"/>
      <c r="I7" s="11"/>
      <c r="J7" s="11"/>
      <c r="K7" s="11"/>
      <c r="L7" s="11"/>
      <c r="M7" s="11"/>
      <c r="N7" s="11"/>
      <c r="O7" s="11"/>
      <c r="P7" s="11"/>
      <c r="Q7" s="11">
        <v>0</v>
      </c>
      <c r="R7" s="11">
        <v>60</v>
      </c>
      <c r="S7" s="11"/>
      <c r="T7" s="12">
        <v>10.128</v>
      </c>
      <c r="U7" s="11">
        <f t="shared" si="0"/>
        <v>15.282999999999999</v>
      </c>
      <c r="V7" s="11">
        <f t="shared" si="1"/>
        <v>25.411000000000001</v>
      </c>
    </row>
    <row r="8" spans="1:22" ht="15.75">
      <c r="A8" s="9" t="s">
        <v>38</v>
      </c>
      <c r="B8" s="10" t="s">
        <v>39</v>
      </c>
      <c r="C8" s="9" t="s">
        <v>34</v>
      </c>
      <c r="D8" s="11">
        <v>91.75</v>
      </c>
      <c r="E8" s="11" t="s">
        <v>40</v>
      </c>
      <c r="F8" s="11" t="s">
        <v>41</v>
      </c>
      <c r="G8" s="11"/>
      <c r="H8" s="11">
        <v>1</v>
      </c>
      <c r="I8" s="11" t="s">
        <v>42</v>
      </c>
      <c r="J8" s="11">
        <v>3.407</v>
      </c>
      <c r="K8" s="11">
        <v>3</v>
      </c>
      <c r="L8" s="11"/>
      <c r="M8" s="11"/>
      <c r="N8" s="11"/>
      <c r="O8" s="11"/>
      <c r="P8" s="11"/>
      <c r="Q8" s="11">
        <v>5</v>
      </c>
      <c r="R8" s="11">
        <v>60</v>
      </c>
      <c r="S8" s="11"/>
      <c r="T8" s="12">
        <v>18.088000000000001</v>
      </c>
      <c r="U8" s="11">
        <f t="shared" si="0"/>
        <v>17.175000000000001</v>
      </c>
      <c r="V8" s="11">
        <f t="shared" si="1"/>
        <v>35.263000000000005</v>
      </c>
    </row>
    <row r="9" spans="1:22" ht="15.75">
      <c r="A9" s="9" t="s">
        <v>43</v>
      </c>
      <c r="B9" s="10" t="s">
        <v>44</v>
      </c>
      <c r="C9" s="9" t="s">
        <v>45</v>
      </c>
      <c r="D9" s="11">
        <v>92.58</v>
      </c>
      <c r="E9" s="11" t="s">
        <v>46</v>
      </c>
      <c r="F9" s="11" t="s">
        <v>47</v>
      </c>
      <c r="G9" s="11"/>
      <c r="H9" s="11">
        <v>2</v>
      </c>
      <c r="I9" s="9" t="s">
        <v>48</v>
      </c>
      <c r="J9" s="11">
        <v>4.01</v>
      </c>
      <c r="K9" s="11">
        <v>3</v>
      </c>
      <c r="L9" s="11"/>
      <c r="M9" s="11"/>
      <c r="N9" s="11"/>
      <c r="O9" s="11"/>
      <c r="P9" s="11"/>
      <c r="Q9" s="11">
        <v>3.3</v>
      </c>
      <c r="R9" s="11">
        <v>60</v>
      </c>
      <c r="S9" s="11"/>
      <c r="T9" s="12">
        <v>14.152000000000001</v>
      </c>
      <c r="U9" s="11">
        <f t="shared" si="0"/>
        <v>16.578000000000003</v>
      </c>
      <c r="V9" s="11">
        <f t="shared" si="1"/>
        <v>30.730000000000004</v>
      </c>
    </row>
    <row r="10" spans="1:22" ht="107.25">
      <c r="A10" s="9" t="s">
        <v>49</v>
      </c>
      <c r="B10" s="10" t="s">
        <v>50</v>
      </c>
      <c r="C10" s="9" t="s">
        <v>45</v>
      </c>
      <c r="D10" s="11">
        <v>88.92</v>
      </c>
      <c r="E10" s="11"/>
      <c r="F10" s="11"/>
      <c r="G10" s="11"/>
      <c r="H10" s="11"/>
      <c r="I10" s="11"/>
      <c r="J10" s="11"/>
      <c r="K10" s="11"/>
      <c r="L10" s="11"/>
      <c r="M10" s="11"/>
      <c r="N10" s="11"/>
      <c r="O10" s="11"/>
      <c r="P10" s="13" t="s">
        <v>51</v>
      </c>
      <c r="Q10" s="11">
        <v>0</v>
      </c>
      <c r="R10" s="11">
        <v>78</v>
      </c>
      <c r="S10" s="11"/>
      <c r="T10" s="12">
        <v>4.2640000000000002</v>
      </c>
      <c r="U10" s="11">
        <f t="shared" si="0"/>
        <v>16.692</v>
      </c>
      <c r="V10" s="11">
        <f t="shared" si="1"/>
        <v>20.956</v>
      </c>
    </row>
    <row r="11" spans="1:22" ht="15.75">
      <c r="A11" s="9" t="s">
        <v>52</v>
      </c>
      <c r="B11" s="10" t="s">
        <v>53</v>
      </c>
      <c r="C11" s="9" t="s">
        <v>45</v>
      </c>
      <c r="D11" s="11">
        <v>90.17</v>
      </c>
      <c r="E11" s="11" t="s">
        <v>54</v>
      </c>
      <c r="F11" s="11" t="s">
        <v>55</v>
      </c>
      <c r="G11" s="11"/>
      <c r="H11" s="11">
        <v>1</v>
      </c>
      <c r="I11" s="11" t="s">
        <v>42</v>
      </c>
      <c r="J11" s="11">
        <v>3.8610000000000002</v>
      </c>
      <c r="K11" s="11">
        <v>2</v>
      </c>
      <c r="L11" s="11"/>
      <c r="M11" s="11"/>
      <c r="N11" s="11"/>
      <c r="O11" s="11"/>
      <c r="P11" s="11"/>
      <c r="Q11" s="11">
        <v>18</v>
      </c>
      <c r="R11" s="11">
        <v>60</v>
      </c>
      <c r="S11" s="11"/>
      <c r="T11" s="12">
        <v>18.040000000000003</v>
      </c>
      <c r="U11" s="11">
        <f t="shared" si="0"/>
        <v>22.216999999999999</v>
      </c>
      <c r="V11" s="11">
        <f t="shared" si="1"/>
        <v>40.257000000000005</v>
      </c>
    </row>
    <row r="12" spans="1:22" ht="15.75">
      <c r="A12" s="9" t="s">
        <v>56</v>
      </c>
      <c r="B12" s="10" t="s">
        <v>57</v>
      </c>
      <c r="C12" s="9" t="s">
        <v>45</v>
      </c>
      <c r="D12" s="11">
        <v>90</v>
      </c>
      <c r="E12" s="11"/>
      <c r="F12" s="11"/>
      <c r="G12" s="11"/>
      <c r="H12" s="11"/>
      <c r="I12" s="11"/>
      <c r="J12" s="11"/>
      <c r="K12" s="11"/>
      <c r="L12" s="11"/>
      <c r="M12" s="11"/>
      <c r="N12" s="11"/>
      <c r="O12" s="11"/>
      <c r="P12" s="11"/>
      <c r="Q12" s="11">
        <v>0</v>
      </c>
      <c r="R12" s="11">
        <v>60</v>
      </c>
      <c r="S12" s="11"/>
      <c r="T12" s="12">
        <v>3.6080000000000001</v>
      </c>
      <c r="U12" s="11">
        <f t="shared" si="0"/>
        <v>15</v>
      </c>
      <c r="V12" s="11">
        <f t="shared" si="1"/>
        <v>18.608000000000001</v>
      </c>
    </row>
    <row r="13" spans="1:22" ht="15.75">
      <c r="A13" s="9" t="s">
        <v>58</v>
      </c>
      <c r="B13" s="10" t="s">
        <v>59</v>
      </c>
      <c r="C13" s="9" t="s">
        <v>45</v>
      </c>
      <c r="D13" s="11">
        <v>87.5</v>
      </c>
      <c r="E13" s="11"/>
      <c r="F13" s="11"/>
      <c r="G13" s="11"/>
      <c r="H13" s="11"/>
      <c r="I13" s="11"/>
      <c r="J13" s="11"/>
      <c r="K13" s="11"/>
      <c r="L13" s="11"/>
      <c r="M13" s="11"/>
      <c r="N13" s="11"/>
      <c r="O13" s="11"/>
      <c r="P13" s="11"/>
      <c r="Q13" s="11">
        <v>0</v>
      </c>
      <c r="R13" s="11">
        <v>60</v>
      </c>
      <c r="S13" s="11"/>
      <c r="T13" s="12">
        <v>3.528</v>
      </c>
      <c r="U13" s="11">
        <f t="shared" si="0"/>
        <v>14.75</v>
      </c>
      <c r="V13" s="11">
        <f>U13+T13</f>
        <v>18.277999999999999</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05"/>
  <sheetViews>
    <sheetView topLeftCell="A157" workbookViewId="0">
      <selection sqref="A1:XFD1048576"/>
    </sheetView>
  </sheetViews>
  <sheetFormatPr defaultColWidth="9" defaultRowHeight="14.25"/>
  <cols>
    <col min="1" max="1" width="11.25" style="14" bestFit="1" customWidth="1"/>
    <col min="2" max="2" width="12.75" style="14" bestFit="1" customWidth="1"/>
    <col min="3" max="4" width="14" style="14" customWidth="1"/>
    <col min="5" max="5" width="9" style="14"/>
    <col min="6" max="6" width="9.125" style="14" customWidth="1"/>
    <col min="7" max="7" width="15.875" style="14" customWidth="1"/>
    <col min="8" max="8" width="9.125" style="14" bestFit="1" customWidth="1"/>
    <col min="9" max="12" width="9.125" style="14" customWidth="1"/>
    <col min="13" max="13" width="13.625" style="14" customWidth="1"/>
    <col min="14" max="15" width="9" style="14"/>
    <col min="16" max="17" width="9.125" style="14" bestFit="1" customWidth="1"/>
    <col min="18" max="18" width="14.5" style="14" customWidth="1"/>
    <col min="19" max="20" width="9.125" style="14" bestFit="1" customWidth="1"/>
    <col min="21" max="16384" width="9" style="14"/>
  </cols>
  <sheetData>
    <row r="2" spans="1:20" ht="47.25" customHeight="1">
      <c r="A2" s="144" t="s">
        <v>60</v>
      </c>
      <c r="B2" s="145"/>
      <c r="C2" s="145"/>
      <c r="D2" s="145"/>
      <c r="E2" s="145"/>
      <c r="F2" s="145"/>
      <c r="G2" s="145"/>
      <c r="H2" s="145"/>
      <c r="I2" s="145"/>
      <c r="J2" s="145"/>
      <c r="K2" s="145"/>
      <c r="L2" s="145"/>
      <c r="M2" s="145"/>
      <c r="N2" s="145"/>
      <c r="O2" s="145"/>
      <c r="P2" s="145"/>
      <c r="Q2" s="145"/>
    </row>
    <row r="3" spans="1:20" ht="27" customHeight="1">
      <c r="A3" s="146" t="s">
        <v>61</v>
      </c>
      <c r="B3" s="146" t="s">
        <v>62</v>
      </c>
      <c r="C3" s="148" t="s">
        <v>63</v>
      </c>
      <c r="D3" s="149"/>
      <c r="E3" s="148" t="s">
        <v>64</v>
      </c>
      <c r="F3" s="150"/>
      <c r="G3" s="150"/>
      <c r="H3" s="150"/>
      <c r="I3" s="150"/>
      <c r="J3" s="149"/>
      <c r="K3" s="148" t="s">
        <v>65</v>
      </c>
      <c r="L3" s="150"/>
      <c r="M3" s="150"/>
      <c r="N3" s="150"/>
      <c r="O3" s="149"/>
      <c r="P3" s="146" t="s">
        <v>66</v>
      </c>
      <c r="Q3" s="146" t="s">
        <v>67</v>
      </c>
    </row>
    <row r="4" spans="1:20">
      <c r="A4" s="147"/>
      <c r="B4" s="147"/>
      <c r="C4" s="15" t="s">
        <v>68</v>
      </c>
      <c r="D4" s="15" t="s">
        <v>69</v>
      </c>
      <c r="E4" s="16" t="s">
        <v>70</v>
      </c>
      <c r="F4" s="16" t="s">
        <v>71</v>
      </c>
      <c r="G4" s="16" t="s">
        <v>72</v>
      </c>
      <c r="H4" s="16" t="s">
        <v>73</v>
      </c>
      <c r="I4" s="16" t="s">
        <v>74</v>
      </c>
      <c r="J4" s="16" t="s">
        <v>75</v>
      </c>
      <c r="K4" s="16" t="s">
        <v>76</v>
      </c>
      <c r="L4" s="16" t="s">
        <v>77</v>
      </c>
      <c r="M4" s="16" t="s">
        <v>78</v>
      </c>
      <c r="N4" s="16" t="s">
        <v>79</v>
      </c>
      <c r="O4" s="16" t="s">
        <v>80</v>
      </c>
      <c r="P4" s="147"/>
      <c r="Q4" s="147"/>
    </row>
    <row r="5" spans="1:20" s="12" customFormat="1">
      <c r="A5" s="152" t="s">
        <v>81</v>
      </c>
      <c r="B5" s="152">
        <v>20184026001</v>
      </c>
      <c r="C5" s="16">
        <v>72</v>
      </c>
      <c r="D5" s="152">
        <f>AVERAGE(C5:C16)</f>
        <v>76.333333333333329</v>
      </c>
      <c r="E5" s="17"/>
      <c r="F5" s="17"/>
      <c r="G5" s="8"/>
      <c r="H5" s="16"/>
      <c r="I5" s="16"/>
      <c r="J5" s="152"/>
      <c r="K5" s="152" t="s">
        <v>82</v>
      </c>
      <c r="L5" s="18"/>
      <c r="M5" s="18"/>
      <c r="N5" s="152"/>
      <c r="O5" s="152">
        <f>SUM(N5:N16)</f>
        <v>0</v>
      </c>
      <c r="P5" s="152">
        <f>D5*0.1+J5*0.8+O5*0.1</f>
        <v>7.6333333333333329</v>
      </c>
      <c r="Q5" s="152">
        <f>P5*0.4</f>
        <v>3.0533333333333332</v>
      </c>
    </row>
    <row r="6" spans="1:20">
      <c r="A6" s="153"/>
      <c r="B6" s="153"/>
      <c r="C6" s="19">
        <v>75</v>
      </c>
      <c r="D6" s="153"/>
      <c r="E6" s="8"/>
      <c r="F6" s="8"/>
      <c r="G6" s="8"/>
      <c r="H6" s="16"/>
      <c r="I6" s="16"/>
      <c r="J6" s="153"/>
      <c r="K6" s="153"/>
      <c r="L6" s="18"/>
      <c r="M6" s="18"/>
      <c r="N6" s="153"/>
      <c r="O6" s="153"/>
      <c r="P6" s="153"/>
      <c r="Q6" s="153"/>
    </row>
    <row r="7" spans="1:20">
      <c r="A7" s="153"/>
      <c r="B7" s="153"/>
      <c r="C7" s="16">
        <v>82</v>
      </c>
      <c r="D7" s="153"/>
      <c r="E7" s="8"/>
      <c r="F7" s="8"/>
      <c r="G7" s="8"/>
      <c r="H7" s="16"/>
      <c r="I7" s="16"/>
      <c r="J7" s="153"/>
      <c r="K7" s="153"/>
      <c r="L7" s="18"/>
      <c r="M7" s="18"/>
      <c r="N7" s="153"/>
      <c r="O7" s="153"/>
      <c r="P7" s="153"/>
      <c r="Q7" s="153"/>
    </row>
    <row r="8" spans="1:20">
      <c r="A8" s="153"/>
      <c r="B8" s="153"/>
      <c r="C8" s="16"/>
      <c r="D8" s="153"/>
      <c r="E8" s="8"/>
      <c r="F8" s="8"/>
      <c r="G8" s="8"/>
      <c r="H8" s="16"/>
      <c r="I8" s="16"/>
      <c r="J8" s="153"/>
      <c r="K8" s="154"/>
      <c r="L8" s="18"/>
      <c r="M8" s="18"/>
      <c r="N8" s="154"/>
      <c r="O8" s="153"/>
      <c r="P8" s="153"/>
      <c r="Q8" s="153"/>
    </row>
    <row r="9" spans="1:20">
      <c r="A9" s="153"/>
      <c r="B9" s="153"/>
      <c r="C9" s="16"/>
      <c r="D9" s="153"/>
      <c r="E9" s="8"/>
      <c r="F9" s="8"/>
      <c r="G9" s="8"/>
      <c r="H9" s="16"/>
      <c r="I9" s="16"/>
      <c r="J9" s="153"/>
      <c r="K9" s="152" t="s">
        <v>83</v>
      </c>
      <c r="L9" s="18"/>
      <c r="M9" s="18"/>
      <c r="N9" s="152"/>
      <c r="O9" s="153"/>
      <c r="P9" s="153"/>
      <c r="Q9" s="153"/>
    </row>
    <row r="10" spans="1:20">
      <c r="A10" s="153"/>
      <c r="B10" s="153"/>
      <c r="C10" s="16"/>
      <c r="D10" s="153"/>
      <c r="E10" s="8"/>
      <c r="F10" s="8"/>
      <c r="G10" s="8"/>
      <c r="H10" s="16"/>
      <c r="I10" s="16"/>
      <c r="J10" s="153"/>
      <c r="K10" s="153"/>
      <c r="L10" s="18"/>
      <c r="M10" s="18"/>
      <c r="N10" s="153"/>
      <c r="O10" s="153"/>
      <c r="P10" s="153"/>
      <c r="Q10" s="153"/>
    </row>
    <row r="11" spans="1:20">
      <c r="A11" s="153"/>
      <c r="B11" s="153"/>
      <c r="C11" s="16"/>
      <c r="D11" s="153"/>
      <c r="E11" s="8"/>
      <c r="F11" s="8"/>
      <c r="G11" s="8"/>
      <c r="H11" s="16"/>
      <c r="I11" s="16"/>
      <c r="J11" s="153"/>
      <c r="K11" s="153"/>
      <c r="L11" s="18"/>
      <c r="M11" s="18"/>
      <c r="N11" s="153"/>
      <c r="O11" s="153"/>
      <c r="P11" s="153"/>
      <c r="Q11" s="153"/>
      <c r="S11" s="20"/>
      <c r="T11" s="20"/>
    </row>
    <row r="12" spans="1:20">
      <c r="A12" s="153"/>
      <c r="B12" s="153"/>
      <c r="C12" s="16"/>
      <c r="D12" s="153"/>
      <c r="E12" s="8"/>
      <c r="F12" s="8"/>
      <c r="G12" s="8"/>
      <c r="H12" s="16"/>
      <c r="I12" s="16"/>
      <c r="J12" s="153"/>
      <c r="K12" s="154"/>
      <c r="L12" s="18"/>
      <c r="M12" s="18"/>
      <c r="N12" s="154"/>
      <c r="O12" s="153"/>
      <c r="P12" s="153"/>
      <c r="Q12" s="153"/>
      <c r="S12" s="20"/>
      <c r="T12" s="20"/>
    </row>
    <row r="13" spans="1:20">
      <c r="A13" s="153"/>
      <c r="B13" s="153"/>
      <c r="C13" s="16"/>
      <c r="D13" s="153"/>
      <c r="E13" s="8"/>
      <c r="F13" s="8"/>
      <c r="G13" s="8"/>
      <c r="H13" s="16"/>
      <c r="I13" s="16"/>
      <c r="J13" s="153"/>
      <c r="K13" s="152" t="s">
        <v>84</v>
      </c>
      <c r="L13" s="18"/>
      <c r="M13" s="18"/>
      <c r="N13" s="152"/>
      <c r="O13" s="153"/>
      <c r="P13" s="153"/>
      <c r="Q13" s="153"/>
      <c r="S13" s="20"/>
      <c r="T13" s="20"/>
    </row>
    <row r="14" spans="1:20">
      <c r="A14" s="153"/>
      <c r="B14" s="153"/>
      <c r="C14" s="16"/>
      <c r="D14" s="153"/>
      <c r="E14" s="8"/>
      <c r="F14" s="8"/>
      <c r="G14" s="8"/>
      <c r="H14" s="16"/>
      <c r="I14" s="16"/>
      <c r="J14" s="153"/>
      <c r="K14" s="153"/>
      <c r="L14" s="18"/>
      <c r="M14" s="18"/>
      <c r="N14" s="153"/>
      <c r="O14" s="153"/>
      <c r="P14" s="153"/>
      <c r="Q14" s="153"/>
      <c r="S14" s="20"/>
      <c r="T14" s="20"/>
    </row>
    <row r="15" spans="1:20">
      <c r="A15" s="153"/>
      <c r="B15" s="153"/>
      <c r="C15" s="16"/>
      <c r="D15" s="153"/>
      <c r="E15" s="8"/>
      <c r="F15" s="8"/>
      <c r="G15" s="8"/>
      <c r="H15" s="16"/>
      <c r="I15" s="16"/>
      <c r="J15" s="153"/>
      <c r="K15" s="153"/>
      <c r="L15" s="18"/>
      <c r="M15" s="18"/>
      <c r="N15" s="153"/>
      <c r="O15" s="153"/>
      <c r="P15" s="153"/>
      <c r="Q15" s="153"/>
      <c r="S15" s="20"/>
      <c r="T15" s="20"/>
    </row>
    <row r="16" spans="1:20">
      <c r="A16" s="154"/>
      <c r="B16" s="154"/>
      <c r="C16" s="16"/>
      <c r="D16" s="154"/>
      <c r="E16" s="8"/>
      <c r="F16" s="8"/>
      <c r="G16" s="8"/>
      <c r="H16" s="16"/>
      <c r="I16" s="16"/>
      <c r="J16" s="154"/>
      <c r="K16" s="154"/>
      <c r="L16" s="18"/>
      <c r="M16" s="18"/>
      <c r="N16" s="154"/>
      <c r="O16" s="154"/>
      <c r="P16" s="154"/>
      <c r="Q16" s="154"/>
      <c r="S16" s="20"/>
      <c r="T16" s="20"/>
    </row>
    <row r="17" spans="1:18" s="12" customFormat="1">
      <c r="A17" s="12" t="s">
        <v>85</v>
      </c>
      <c r="C17" s="12" t="s">
        <v>86</v>
      </c>
      <c r="D17" s="21" t="s">
        <v>87</v>
      </c>
      <c r="E17" s="21" t="s">
        <v>88</v>
      </c>
      <c r="F17" s="21" t="s">
        <v>89</v>
      </c>
      <c r="G17" s="21" t="s">
        <v>90</v>
      </c>
      <c r="H17" s="21" t="s">
        <v>91</v>
      </c>
      <c r="I17" s="21" t="s">
        <v>89</v>
      </c>
      <c r="J17" s="21" t="s">
        <v>92</v>
      </c>
      <c r="L17" s="12" t="s">
        <v>93</v>
      </c>
      <c r="M17" s="12" t="s">
        <v>94</v>
      </c>
      <c r="N17" s="12" t="s">
        <v>89</v>
      </c>
      <c r="O17" s="12" t="s">
        <v>87</v>
      </c>
      <c r="P17" s="12" t="s">
        <v>87</v>
      </c>
      <c r="Q17" s="12" t="s">
        <v>95</v>
      </c>
    </row>
    <row r="18" spans="1:18">
      <c r="A18" s="151" t="s">
        <v>96</v>
      </c>
      <c r="B18" s="151"/>
      <c r="C18" s="151"/>
      <c r="D18" s="151"/>
      <c r="E18" s="151"/>
      <c r="F18" s="151"/>
      <c r="G18" s="151"/>
      <c r="H18" s="151"/>
      <c r="I18" s="151"/>
      <c r="J18" s="151"/>
      <c r="K18" s="151"/>
      <c r="L18" s="151"/>
      <c r="M18" s="151"/>
      <c r="N18" s="151"/>
      <c r="O18" s="151"/>
      <c r="P18" s="151"/>
      <c r="Q18" s="151"/>
      <c r="R18" s="20"/>
    </row>
    <row r="19" spans="1:18" ht="33.75" customHeight="1">
      <c r="A19" s="145"/>
      <c r="B19" s="145"/>
      <c r="C19" s="145"/>
      <c r="D19" s="145"/>
      <c r="E19" s="145"/>
      <c r="F19" s="145"/>
      <c r="G19" s="145"/>
      <c r="H19" s="145"/>
      <c r="I19" s="145"/>
      <c r="J19" s="145"/>
      <c r="K19" s="145"/>
      <c r="L19" s="145"/>
      <c r="M19" s="145"/>
      <c r="N19" s="145"/>
      <c r="O19" s="145"/>
      <c r="P19" s="145"/>
      <c r="Q19" s="145"/>
      <c r="R19" s="20"/>
    </row>
    <row r="20" spans="1:18" ht="25.5" customHeight="1">
      <c r="A20" s="146" t="s">
        <v>61</v>
      </c>
      <c r="B20" s="146" t="s">
        <v>62</v>
      </c>
      <c r="C20" s="148" t="s">
        <v>97</v>
      </c>
      <c r="D20" s="150"/>
      <c r="E20" s="149"/>
      <c r="F20" s="148" t="s">
        <v>64</v>
      </c>
      <c r="G20" s="150"/>
      <c r="H20" s="150"/>
      <c r="I20" s="150"/>
      <c r="J20" s="150"/>
      <c r="K20" s="149"/>
      <c r="L20" s="148" t="s">
        <v>98</v>
      </c>
      <c r="M20" s="150"/>
      <c r="N20" s="150"/>
      <c r="O20" s="149"/>
      <c r="P20" s="146" t="s">
        <v>67</v>
      </c>
      <c r="Q20" s="146" t="s">
        <v>66</v>
      </c>
      <c r="R20" s="20"/>
    </row>
    <row r="21" spans="1:18">
      <c r="A21" s="147"/>
      <c r="B21" s="147"/>
      <c r="C21" s="15" t="s">
        <v>99</v>
      </c>
      <c r="D21" s="15" t="s">
        <v>100</v>
      </c>
      <c r="E21" s="15" t="s">
        <v>101</v>
      </c>
      <c r="F21" s="16" t="s">
        <v>102</v>
      </c>
      <c r="G21" s="16" t="s">
        <v>71</v>
      </c>
      <c r="H21" s="16" t="s">
        <v>72</v>
      </c>
      <c r="I21" s="16" t="s">
        <v>103</v>
      </c>
      <c r="J21" s="16" t="s">
        <v>74</v>
      </c>
      <c r="K21" s="16" t="s">
        <v>104</v>
      </c>
      <c r="L21" s="16" t="s">
        <v>77</v>
      </c>
      <c r="M21" s="16" t="s">
        <v>105</v>
      </c>
      <c r="N21" s="16" t="s">
        <v>106</v>
      </c>
      <c r="O21" s="16" t="s">
        <v>80</v>
      </c>
      <c r="P21" s="147"/>
      <c r="Q21" s="147"/>
      <c r="R21" s="20"/>
    </row>
    <row r="22" spans="1:18">
      <c r="A22" s="152" t="s">
        <v>81</v>
      </c>
      <c r="B22" s="152">
        <v>20184026001</v>
      </c>
      <c r="C22" s="16">
        <v>72</v>
      </c>
      <c r="D22" s="16">
        <v>2</v>
      </c>
      <c r="E22" s="152">
        <f>(C22*D22+C23*D23+C24*D24+C25*D25+C26*D26+C27*D27+C28*D28+C29*D29+C30*D30+C31*D31+C32*D32+C33*D33)/SUM(D22:D33)</f>
        <v>76.875</v>
      </c>
      <c r="F22" s="17"/>
      <c r="G22" s="22"/>
      <c r="H22" s="8"/>
      <c r="I22" s="16"/>
      <c r="J22" s="16"/>
      <c r="K22" s="152">
        <f>SUM(J22:J33)</f>
        <v>0</v>
      </c>
      <c r="L22" s="18"/>
      <c r="M22" s="18"/>
      <c r="N22" s="18"/>
      <c r="O22" s="152">
        <f>SUM(N22:N33)+60</f>
        <v>60</v>
      </c>
      <c r="P22" s="152">
        <f>Q5</f>
        <v>3.0533333333333332</v>
      </c>
      <c r="Q22" s="152">
        <f>E22*0.1+K22*0.4+O22*0.1+P22</f>
        <v>16.740833333333335</v>
      </c>
    </row>
    <row r="23" spans="1:18">
      <c r="A23" s="153"/>
      <c r="B23" s="153"/>
      <c r="C23" s="19">
        <v>75</v>
      </c>
      <c r="D23" s="19">
        <v>3</v>
      </c>
      <c r="E23" s="153"/>
      <c r="F23" s="8"/>
      <c r="G23" s="8"/>
      <c r="H23" s="8"/>
      <c r="I23" s="16"/>
      <c r="J23" s="16"/>
      <c r="K23" s="153"/>
      <c r="L23" s="18"/>
      <c r="M23" s="18"/>
      <c r="N23" s="18"/>
      <c r="O23" s="153"/>
      <c r="P23" s="153"/>
      <c r="Q23" s="153"/>
    </row>
    <row r="24" spans="1:18">
      <c r="A24" s="153"/>
      <c r="B24" s="153"/>
      <c r="C24" s="16">
        <v>82</v>
      </c>
      <c r="D24" s="16">
        <v>3</v>
      </c>
      <c r="E24" s="153"/>
      <c r="F24" s="8"/>
      <c r="G24" s="8"/>
      <c r="H24" s="8"/>
      <c r="I24" s="16"/>
      <c r="J24" s="16"/>
      <c r="K24" s="153"/>
      <c r="L24" s="18"/>
      <c r="M24" s="18"/>
      <c r="N24" s="18"/>
      <c r="O24" s="153"/>
      <c r="P24" s="153"/>
      <c r="Q24" s="153"/>
    </row>
    <row r="25" spans="1:18">
      <c r="A25" s="153"/>
      <c r="B25" s="153"/>
      <c r="C25" s="8"/>
      <c r="D25" s="16"/>
      <c r="E25" s="153"/>
      <c r="F25" s="8"/>
      <c r="G25" s="8"/>
      <c r="H25" s="8"/>
      <c r="I25" s="16"/>
      <c r="J25" s="16"/>
      <c r="K25" s="153"/>
      <c r="L25" s="18"/>
      <c r="M25" s="18"/>
      <c r="N25" s="18"/>
      <c r="O25" s="153"/>
      <c r="P25" s="153"/>
      <c r="Q25" s="153"/>
    </row>
    <row r="26" spans="1:18">
      <c r="A26" s="153"/>
      <c r="B26" s="153"/>
      <c r="C26" s="8"/>
      <c r="D26" s="16"/>
      <c r="E26" s="153"/>
      <c r="F26" s="8"/>
      <c r="G26" s="8"/>
      <c r="H26" s="8"/>
      <c r="I26" s="16"/>
      <c r="J26" s="16"/>
      <c r="K26" s="153"/>
      <c r="L26" s="18"/>
      <c r="M26" s="18"/>
      <c r="N26" s="18"/>
      <c r="O26" s="153"/>
      <c r="P26" s="153"/>
      <c r="Q26" s="153"/>
    </row>
    <row r="27" spans="1:18">
      <c r="A27" s="153"/>
      <c r="B27" s="153"/>
      <c r="C27" s="8"/>
      <c r="D27" s="16"/>
      <c r="E27" s="153"/>
      <c r="F27" s="8"/>
      <c r="G27" s="8"/>
      <c r="H27" s="8"/>
      <c r="I27" s="16"/>
      <c r="J27" s="16"/>
      <c r="K27" s="153"/>
      <c r="L27" s="18"/>
      <c r="M27" s="18"/>
      <c r="N27" s="18"/>
      <c r="O27" s="153"/>
      <c r="P27" s="153"/>
      <c r="Q27" s="153"/>
    </row>
    <row r="28" spans="1:18">
      <c r="A28" s="153"/>
      <c r="B28" s="153"/>
      <c r="C28" s="8"/>
      <c r="D28" s="16"/>
      <c r="E28" s="153"/>
      <c r="F28" s="8"/>
      <c r="G28" s="8"/>
      <c r="H28" s="8"/>
      <c r="I28" s="16"/>
      <c r="J28" s="16"/>
      <c r="K28" s="153"/>
      <c r="L28" s="18"/>
      <c r="M28" s="18"/>
      <c r="N28" s="18"/>
      <c r="O28" s="153"/>
      <c r="P28" s="153"/>
      <c r="Q28" s="153"/>
    </row>
    <row r="29" spans="1:18">
      <c r="A29" s="153"/>
      <c r="B29" s="153"/>
      <c r="C29" s="8"/>
      <c r="D29" s="16"/>
      <c r="E29" s="153"/>
      <c r="F29" s="8"/>
      <c r="G29" s="8"/>
      <c r="H29" s="8"/>
      <c r="I29" s="16"/>
      <c r="J29" s="16"/>
      <c r="K29" s="153"/>
      <c r="L29" s="18"/>
      <c r="M29" s="18"/>
      <c r="N29" s="18"/>
      <c r="O29" s="153"/>
      <c r="P29" s="153"/>
      <c r="Q29" s="153"/>
    </row>
    <row r="30" spans="1:18">
      <c r="A30" s="153"/>
      <c r="B30" s="153"/>
      <c r="C30" s="8"/>
      <c r="D30" s="16"/>
      <c r="E30" s="153"/>
      <c r="F30" s="8"/>
      <c r="G30" s="8"/>
      <c r="H30" s="8"/>
      <c r="I30" s="16"/>
      <c r="J30" s="16"/>
      <c r="K30" s="153"/>
      <c r="L30" s="18"/>
      <c r="M30" s="18"/>
      <c r="N30" s="18"/>
      <c r="O30" s="153"/>
      <c r="P30" s="153"/>
      <c r="Q30" s="153"/>
    </row>
    <row r="31" spans="1:18">
      <c r="A31" s="153"/>
      <c r="B31" s="153"/>
      <c r="C31" s="8"/>
      <c r="D31" s="16"/>
      <c r="E31" s="153"/>
      <c r="F31" s="8"/>
      <c r="G31" s="8"/>
      <c r="H31" s="8"/>
      <c r="I31" s="16"/>
      <c r="J31" s="16"/>
      <c r="K31" s="153"/>
      <c r="L31" s="18"/>
      <c r="M31" s="18"/>
      <c r="N31" s="18"/>
      <c r="O31" s="153"/>
      <c r="P31" s="153"/>
      <c r="Q31" s="153"/>
    </row>
    <row r="32" spans="1:18">
      <c r="A32" s="153"/>
      <c r="B32" s="153"/>
      <c r="C32" s="8"/>
      <c r="D32" s="16"/>
      <c r="E32" s="153"/>
      <c r="F32" s="8"/>
      <c r="G32" s="8"/>
      <c r="H32" s="8"/>
      <c r="I32" s="16"/>
      <c r="J32" s="16"/>
      <c r="K32" s="153"/>
      <c r="L32" s="18"/>
      <c r="M32" s="18"/>
      <c r="N32" s="18"/>
      <c r="O32" s="153"/>
      <c r="P32" s="153"/>
      <c r="Q32" s="153"/>
    </row>
    <row r="33" spans="1:17">
      <c r="A33" s="154"/>
      <c r="B33" s="154"/>
      <c r="C33" s="8"/>
      <c r="D33" s="16"/>
      <c r="E33" s="154"/>
      <c r="F33" s="8"/>
      <c r="G33" s="8"/>
      <c r="H33" s="8"/>
      <c r="I33" s="16"/>
      <c r="J33" s="16"/>
      <c r="K33" s="154"/>
      <c r="L33" s="18"/>
      <c r="M33" s="18"/>
      <c r="N33" s="18"/>
      <c r="O33" s="154"/>
      <c r="P33" s="154"/>
      <c r="Q33" s="154"/>
    </row>
    <row r="34" spans="1:17">
      <c r="A34" s="12" t="s">
        <v>107</v>
      </c>
      <c r="C34" s="12" t="s">
        <v>108</v>
      </c>
      <c r="D34" s="12" t="s">
        <v>109</v>
      </c>
      <c r="E34" s="21" t="s">
        <v>87</v>
      </c>
      <c r="F34" s="21" t="s">
        <v>89</v>
      </c>
      <c r="G34" s="21" t="s">
        <v>88</v>
      </c>
      <c r="H34" s="21" t="s">
        <v>93</v>
      </c>
      <c r="I34" s="21" t="s">
        <v>110</v>
      </c>
      <c r="J34" s="21" t="s">
        <v>88</v>
      </c>
      <c r="K34" s="21" t="s">
        <v>95</v>
      </c>
      <c r="L34" s="12" t="s">
        <v>91</v>
      </c>
      <c r="M34" s="12" t="s">
        <v>111</v>
      </c>
      <c r="N34" s="12" t="s">
        <v>89</v>
      </c>
      <c r="O34" s="12" t="s">
        <v>87</v>
      </c>
      <c r="P34" s="12" t="s">
        <v>87</v>
      </c>
      <c r="Q34" s="12" t="s">
        <v>87</v>
      </c>
    </row>
    <row r="38" spans="1:17" ht="27" customHeight="1">
      <c r="A38" s="155" t="s">
        <v>112</v>
      </c>
      <c r="B38" s="145"/>
      <c r="C38" s="145"/>
      <c r="D38" s="145"/>
      <c r="E38" s="145"/>
      <c r="F38" s="145"/>
      <c r="G38" s="145"/>
      <c r="H38" s="145"/>
      <c r="I38" s="145"/>
      <c r="J38" s="145"/>
      <c r="K38" s="145"/>
      <c r="L38" s="145"/>
      <c r="M38" s="145"/>
      <c r="N38" s="145"/>
      <c r="O38" s="145"/>
      <c r="P38" s="145"/>
      <c r="Q38" s="145"/>
    </row>
    <row r="39" spans="1:17">
      <c r="A39" s="146" t="s">
        <v>61</v>
      </c>
      <c r="B39" s="146" t="s">
        <v>62</v>
      </c>
      <c r="C39" s="148" t="s">
        <v>97</v>
      </c>
      <c r="D39" s="149"/>
      <c r="E39" s="148" t="s">
        <v>113</v>
      </c>
      <c r="F39" s="150"/>
      <c r="G39" s="150"/>
      <c r="H39" s="150"/>
      <c r="I39" s="150"/>
      <c r="J39" s="149"/>
      <c r="K39" s="148" t="s">
        <v>65</v>
      </c>
      <c r="L39" s="150"/>
      <c r="M39" s="150"/>
      <c r="N39" s="150"/>
      <c r="O39" s="149"/>
      <c r="P39" s="146" t="s">
        <v>66</v>
      </c>
      <c r="Q39" s="146" t="s">
        <v>67</v>
      </c>
    </row>
    <row r="40" spans="1:17">
      <c r="A40" s="147"/>
      <c r="B40" s="147"/>
      <c r="C40" s="15" t="s">
        <v>68</v>
      </c>
      <c r="D40" s="15" t="s">
        <v>114</v>
      </c>
      <c r="E40" s="16" t="s">
        <v>115</v>
      </c>
      <c r="F40" s="16" t="s">
        <v>71</v>
      </c>
      <c r="G40" s="16" t="s">
        <v>72</v>
      </c>
      <c r="H40" s="16" t="s">
        <v>103</v>
      </c>
      <c r="I40" s="16" t="s">
        <v>106</v>
      </c>
      <c r="J40" s="16" t="s">
        <v>116</v>
      </c>
      <c r="K40" s="16" t="s">
        <v>117</v>
      </c>
      <c r="L40" s="16" t="s">
        <v>118</v>
      </c>
      <c r="M40" s="16" t="s">
        <v>119</v>
      </c>
      <c r="N40" s="16" t="s">
        <v>120</v>
      </c>
      <c r="O40" s="16" t="s">
        <v>80</v>
      </c>
      <c r="P40" s="147"/>
      <c r="Q40" s="147"/>
    </row>
    <row r="41" spans="1:17">
      <c r="A41" s="152" t="s">
        <v>121</v>
      </c>
      <c r="B41" s="152" t="s">
        <v>122</v>
      </c>
      <c r="C41" s="16">
        <v>87</v>
      </c>
      <c r="D41" s="152">
        <f>AVERAGE(C41:C52)</f>
        <v>82</v>
      </c>
      <c r="E41" s="17"/>
      <c r="F41" s="17"/>
      <c r="G41" s="8"/>
      <c r="H41" s="16"/>
      <c r="I41" s="16"/>
      <c r="J41" s="152"/>
      <c r="K41" s="152" t="s">
        <v>123</v>
      </c>
      <c r="L41" s="18"/>
      <c r="M41" s="18"/>
      <c r="N41" s="152"/>
      <c r="O41" s="152">
        <f>SUM(N41:N52)</f>
        <v>0</v>
      </c>
      <c r="P41" s="152">
        <f>D41*0.1+J41*0.8+O41*0.1</f>
        <v>8.2000000000000011</v>
      </c>
      <c r="Q41" s="152">
        <f>P41*0.4</f>
        <v>3.2800000000000007</v>
      </c>
    </row>
    <row r="42" spans="1:17">
      <c r="A42" s="153"/>
      <c r="B42" s="153"/>
      <c r="C42" s="19">
        <v>76</v>
      </c>
      <c r="D42" s="153"/>
      <c r="E42" s="8"/>
      <c r="F42" s="8"/>
      <c r="G42" s="8"/>
      <c r="H42" s="16"/>
      <c r="I42" s="16"/>
      <c r="J42" s="153"/>
      <c r="K42" s="153"/>
      <c r="L42" s="18"/>
      <c r="M42" s="18"/>
      <c r="N42" s="153"/>
      <c r="O42" s="153"/>
      <c r="P42" s="153"/>
      <c r="Q42" s="153"/>
    </row>
    <row r="43" spans="1:17">
      <c r="A43" s="153"/>
      <c r="B43" s="153"/>
      <c r="C43" s="16">
        <v>83</v>
      </c>
      <c r="D43" s="153"/>
      <c r="E43" s="8"/>
      <c r="F43" s="8"/>
      <c r="G43" s="8"/>
      <c r="H43" s="16"/>
      <c r="I43" s="16"/>
      <c r="J43" s="153"/>
      <c r="K43" s="153"/>
      <c r="L43" s="18"/>
      <c r="M43" s="18"/>
      <c r="N43" s="153"/>
      <c r="O43" s="153"/>
      <c r="P43" s="153"/>
      <c r="Q43" s="153"/>
    </row>
    <row r="44" spans="1:17">
      <c r="A44" s="153"/>
      <c r="B44" s="153"/>
      <c r="C44" s="16"/>
      <c r="D44" s="153"/>
      <c r="E44" s="8"/>
      <c r="F44" s="8"/>
      <c r="G44" s="8"/>
      <c r="H44" s="16"/>
      <c r="I44" s="16"/>
      <c r="J44" s="153"/>
      <c r="K44" s="154"/>
      <c r="L44" s="18"/>
      <c r="M44" s="18"/>
      <c r="N44" s="154"/>
      <c r="O44" s="153"/>
      <c r="P44" s="153"/>
      <c r="Q44" s="153"/>
    </row>
    <row r="45" spans="1:17">
      <c r="A45" s="153"/>
      <c r="B45" s="153"/>
      <c r="C45" s="16"/>
      <c r="D45" s="153"/>
      <c r="E45" s="8"/>
      <c r="F45" s="8"/>
      <c r="G45" s="8"/>
      <c r="H45" s="16"/>
      <c r="I45" s="16"/>
      <c r="J45" s="153"/>
      <c r="K45" s="152" t="s">
        <v>124</v>
      </c>
      <c r="L45" s="18"/>
      <c r="M45" s="18"/>
      <c r="N45" s="152"/>
      <c r="O45" s="153"/>
      <c r="P45" s="153"/>
      <c r="Q45" s="153"/>
    </row>
    <row r="46" spans="1:17">
      <c r="A46" s="153"/>
      <c r="B46" s="153"/>
      <c r="C46" s="16"/>
      <c r="D46" s="153"/>
      <c r="E46" s="8"/>
      <c r="F46" s="8"/>
      <c r="G46" s="8"/>
      <c r="H46" s="16"/>
      <c r="I46" s="16"/>
      <c r="J46" s="153"/>
      <c r="K46" s="153"/>
      <c r="L46" s="18"/>
      <c r="M46" s="18"/>
      <c r="N46" s="153"/>
      <c r="O46" s="153"/>
      <c r="P46" s="153"/>
      <c r="Q46" s="153"/>
    </row>
    <row r="47" spans="1:17">
      <c r="A47" s="153"/>
      <c r="B47" s="153"/>
      <c r="C47" s="16"/>
      <c r="D47" s="153"/>
      <c r="E47" s="8"/>
      <c r="F47" s="8"/>
      <c r="G47" s="8"/>
      <c r="H47" s="16"/>
      <c r="I47" s="16"/>
      <c r="J47" s="153"/>
      <c r="K47" s="153"/>
      <c r="L47" s="18"/>
      <c r="M47" s="18"/>
      <c r="N47" s="153"/>
      <c r="O47" s="153"/>
      <c r="P47" s="153"/>
      <c r="Q47" s="153"/>
    </row>
    <row r="48" spans="1:17">
      <c r="A48" s="153"/>
      <c r="B48" s="153"/>
      <c r="C48" s="16"/>
      <c r="D48" s="153"/>
      <c r="E48" s="8"/>
      <c r="F48" s="8"/>
      <c r="G48" s="8"/>
      <c r="H48" s="16"/>
      <c r="I48" s="16"/>
      <c r="J48" s="153"/>
      <c r="K48" s="154"/>
      <c r="L48" s="18"/>
      <c r="M48" s="18"/>
      <c r="N48" s="154"/>
      <c r="O48" s="153"/>
      <c r="P48" s="153"/>
      <c r="Q48" s="153"/>
    </row>
    <row r="49" spans="1:17">
      <c r="A49" s="153"/>
      <c r="B49" s="153"/>
      <c r="C49" s="16"/>
      <c r="D49" s="153"/>
      <c r="E49" s="8"/>
      <c r="F49" s="8"/>
      <c r="G49" s="8"/>
      <c r="H49" s="16"/>
      <c r="I49" s="16"/>
      <c r="J49" s="153"/>
      <c r="K49" s="152" t="s">
        <v>84</v>
      </c>
      <c r="L49" s="18"/>
      <c r="M49" s="18"/>
      <c r="N49" s="152"/>
      <c r="O49" s="153"/>
      <c r="P49" s="153"/>
      <c r="Q49" s="153"/>
    </row>
    <row r="50" spans="1:17">
      <c r="A50" s="153"/>
      <c r="B50" s="153"/>
      <c r="C50" s="16"/>
      <c r="D50" s="153"/>
      <c r="E50" s="8"/>
      <c r="F50" s="8"/>
      <c r="G50" s="8"/>
      <c r="H50" s="16"/>
      <c r="I50" s="16"/>
      <c r="J50" s="153"/>
      <c r="K50" s="153"/>
      <c r="L50" s="18"/>
      <c r="M50" s="18"/>
      <c r="N50" s="153"/>
      <c r="O50" s="153"/>
      <c r="P50" s="153"/>
      <c r="Q50" s="153"/>
    </row>
    <row r="51" spans="1:17">
      <c r="A51" s="153"/>
      <c r="B51" s="153"/>
      <c r="C51" s="16"/>
      <c r="D51" s="153"/>
      <c r="E51" s="8"/>
      <c r="F51" s="8"/>
      <c r="G51" s="8"/>
      <c r="H51" s="16"/>
      <c r="I51" s="16"/>
      <c r="J51" s="153"/>
      <c r="K51" s="153"/>
      <c r="L51" s="18"/>
      <c r="M51" s="18"/>
      <c r="N51" s="153"/>
      <c r="O51" s="153"/>
      <c r="P51" s="153"/>
      <c r="Q51" s="153"/>
    </row>
    <row r="52" spans="1:17">
      <c r="A52" s="154"/>
      <c r="B52" s="154"/>
      <c r="C52" s="16"/>
      <c r="D52" s="154"/>
      <c r="E52" s="8"/>
      <c r="F52" s="8"/>
      <c r="G52" s="8"/>
      <c r="H52" s="16"/>
      <c r="I52" s="16"/>
      <c r="J52" s="154"/>
      <c r="K52" s="154"/>
      <c r="L52" s="18"/>
      <c r="M52" s="18"/>
      <c r="N52" s="154"/>
      <c r="O52" s="154"/>
      <c r="P52" s="154"/>
      <c r="Q52" s="154"/>
    </row>
    <row r="53" spans="1:17">
      <c r="A53" s="12" t="s">
        <v>85</v>
      </c>
      <c r="B53" s="12"/>
      <c r="C53" s="12" t="s">
        <v>125</v>
      </c>
      <c r="D53" s="21" t="s">
        <v>126</v>
      </c>
      <c r="E53" s="21" t="s">
        <v>89</v>
      </c>
      <c r="F53" s="21" t="s">
        <v>89</v>
      </c>
      <c r="G53" s="21" t="s">
        <v>127</v>
      </c>
      <c r="H53" s="21" t="s">
        <v>91</v>
      </c>
      <c r="I53" s="21" t="s">
        <v>89</v>
      </c>
      <c r="J53" s="21" t="s">
        <v>126</v>
      </c>
      <c r="K53" s="12"/>
      <c r="L53" s="12" t="s">
        <v>91</v>
      </c>
      <c r="M53" s="12" t="s">
        <v>111</v>
      </c>
      <c r="N53" s="12" t="s">
        <v>128</v>
      </c>
      <c r="O53" s="12" t="s">
        <v>87</v>
      </c>
      <c r="P53" s="12" t="s">
        <v>129</v>
      </c>
      <c r="Q53" s="12" t="s">
        <v>87</v>
      </c>
    </row>
    <row r="54" spans="1:17">
      <c r="A54" s="151" t="s">
        <v>130</v>
      </c>
      <c r="B54" s="151"/>
      <c r="C54" s="151"/>
      <c r="D54" s="151"/>
      <c r="E54" s="151"/>
      <c r="F54" s="151"/>
      <c r="G54" s="151"/>
      <c r="H54" s="151"/>
      <c r="I54" s="151"/>
      <c r="J54" s="151"/>
      <c r="K54" s="151"/>
      <c r="L54" s="151"/>
      <c r="M54" s="151"/>
      <c r="N54" s="151"/>
      <c r="O54" s="151"/>
      <c r="P54" s="151"/>
      <c r="Q54" s="151"/>
    </row>
    <row r="55" spans="1:17">
      <c r="A55" s="145"/>
      <c r="B55" s="145"/>
      <c r="C55" s="145"/>
      <c r="D55" s="145"/>
      <c r="E55" s="145"/>
      <c r="F55" s="145"/>
      <c r="G55" s="145"/>
      <c r="H55" s="145"/>
      <c r="I55" s="145"/>
      <c r="J55" s="145"/>
      <c r="K55" s="145"/>
      <c r="L55" s="145"/>
      <c r="M55" s="145"/>
      <c r="N55" s="145"/>
      <c r="O55" s="145"/>
      <c r="P55" s="145"/>
      <c r="Q55" s="145"/>
    </row>
    <row r="56" spans="1:17">
      <c r="A56" s="146" t="s">
        <v>61</v>
      </c>
      <c r="B56" s="146" t="s">
        <v>62</v>
      </c>
      <c r="C56" s="148" t="s">
        <v>97</v>
      </c>
      <c r="D56" s="150"/>
      <c r="E56" s="149"/>
      <c r="F56" s="148" t="s">
        <v>113</v>
      </c>
      <c r="G56" s="150"/>
      <c r="H56" s="150"/>
      <c r="I56" s="150"/>
      <c r="J56" s="150"/>
      <c r="K56" s="149"/>
      <c r="L56" s="148" t="s">
        <v>131</v>
      </c>
      <c r="M56" s="150"/>
      <c r="N56" s="150"/>
      <c r="O56" s="149"/>
      <c r="P56" s="146" t="s">
        <v>67</v>
      </c>
      <c r="Q56" s="146" t="s">
        <v>66</v>
      </c>
    </row>
    <row r="57" spans="1:17">
      <c r="A57" s="147"/>
      <c r="B57" s="147"/>
      <c r="C57" s="15" t="s">
        <v>68</v>
      </c>
      <c r="D57" s="15" t="s">
        <v>132</v>
      </c>
      <c r="E57" s="15" t="s">
        <v>133</v>
      </c>
      <c r="F57" s="16" t="s">
        <v>70</v>
      </c>
      <c r="G57" s="16" t="s">
        <v>134</v>
      </c>
      <c r="H57" s="16" t="s">
        <v>135</v>
      </c>
      <c r="I57" s="16" t="s">
        <v>103</v>
      </c>
      <c r="J57" s="16" t="s">
        <v>79</v>
      </c>
      <c r="K57" s="16" t="s">
        <v>136</v>
      </c>
      <c r="L57" s="16" t="s">
        <v>118</v>
      </c>
      <c r="M57" s="16" t="s">
        <v>78</v>
      </c>
      <c r="N57" s="16" t="s">
        <v>106</v>
      </c>
      <c r="O57" s="16" t="s">
        <v>137</v>
      </c>
      <c r="P57" s="147"/>
      <c r="Q57" s="147"/>
    </row>
    <row r="58" spans="1:17">
      <c r="A58" s="152" t="s">
        <v>121</v>
      </c>
      <c r="B58" s="152" t="s">
        <v>122</v>
      </c>
      <c r="C58" s="16">
        <v>87</v>
      </c>
      <c r="D58" s="16">
        <v>2</v>
      </c>
      <c r="E58" s="152">
        <f>(C58*D58+C59*D59+C60*D60+C61*D61+C62*D62+C63*D63+C64*D64+C65*D65+C66*D66+C67*D67+C68*D68+C69*D69)/SUM(D58:D69)</f>
        <v>81.375</v>
      </c>
      <c r="F58" s="17"/>
      <c r="G58" s="17"/>
      <c r="H58" s="8"/>
      <c r="I58" s="16"/>
      <c r="J58" s="16"/>
      <c r="K58" s="152">
        <f>SUM(J58:J69)</f>
        <v>0</v>
      </c>
      <c r="L58" s="18"/>
      <c r="M58" s="18"/>
      <c r="N58" s="18"/>
      <c r="O58" s="152">
        <f>SUM(N58:N69)+60</f>
        <v>60</v>
      </c>
      <c r="P58" s="152">
        <f>Q41</f>
        <v>3.2800000000000007</v>
      </c>
      <c r="Q58" s="152">
        <f>E58*0.1+K58*0.4+O58*0.1+P58</f>
        <v>17.4175</v>
      </c>
    </row>
    <row r="59" spans="1:17">
      <c r="A59" s="153"/>
      <c r="B59" s="153"/>
      <c r="C59" s="19">
        <v>76</v>
      </c>
      <c r="D59" s="19">
        <v>3</v>
      </c>
      <c r="E59" s="153"/>
      <c r="F59" s="8"/>
      <c r="G59" s="8"/>
      <c r="H59" s="8"/>
      <c r="I59" s="16"/>
      <c r="J59" s="16"/>
      <c r="K59" s="153"/>
      <c r="L59" s="18"/>
      <c r="M59" s="18"/>
      <c r="N59" s="18"/>
      <c r="O59" s="153"/>
      <c r="P59" s="153"/>
      <c r="Q59" s="153"/>
    </row>
    <row r="60" spans="1:17">
      <c r="A60" s="153"/>
      <c r="B60" s="153"/>
      <c r="C60" s="16">
        <v>83</v>
      </c>
      <c r="D60" s="16">
        <v>3</v>
      </c>
      <c r="E60" s="153"/>
      <c r="F60" s="8"/>
      <c r="G60" s="8"/>
      <c r="H60" s="8"/>
      <c r="I60" s="16"/>
      <c r="J60" s="16"/>
      <c r="K60" s="153"/>
      <c r="L60" s="18"/>
      <c r="M60" s="18"/>
      <c r="N60" s="18"/>
      <c r="O60" s="153"/>
      <c r="P60" s="153"/>
      <c r="Q60" s="153"/>
    </row>
    <row r="61" spans="1:17">
      <c r="A61" s="153"/>
      <c r="B61" s="153"/>
      <c r="C61" s="8"/>
      <c r="D61" s="16"/>
      <c r="E61" s="153"/>
      <c r="F61" s="8"/>
      <c r="G61" s="8"/>
      <c r="H61" s="8"/>
      <c r="I61" s="16"/>
      <c r="J61" s="16"/>
      <c r="K61" s="153"/>
      <c r="L61" s="18"/>
      <c r="M61" s="18"/>
      <c r="N61" s="18"/>
      <c r="O61" s="153"/>
      <c r="P61" s="153"/>
      <c r="Q61" s="153"/>
    </row>
    <row r="62" spans="1:17">
      <c r="A62" s="153"/>
      <c r="B62" s="153"/>
      <c r="C62" s="8"/>
      <c r="D62" s="16"/>
      <c r="E62" s="153"/>
      <c r="F62" s="8"/>
      <c r="G62" s="8"/>
      <c r="H62" s="8"/>
      <c r="I62" s="16"/>
      <c r="J62" s="16"/>
      <c r="K62" s="153"/>
      <c r="L62" s="18"/>
      <c r="M62" s="18"/>
      <c r="N62" s="18"/>
      <c r="O62" s="153"/>
      <c r="P62" s="153"/>
      <c r="Q62" s="153"/>
    </row>
    <row r="63" spans="1:17">
      <c r="A63" s="153"/>
      <c r="B63" s="153"/>
      <c r="C63" s="8"/>
      <c r="D63" s="16"/>
      <c r="E63" s="153"/>
      <c r="F63" s="8"/>
      <c r="G63" s="8"/>
      <c r="H63" s="8"/>
      <c r="I63" s="16"/>
      <c r="J63" s="16"/>
      <c r="K63" s="153"/>
      <c r="L63" s="18"/>
      <c r="M63" s="18"/>
      <c r="N63" s="18"/>
      <c r="O63" s="153"/>
      <c r="P63" s="153"/>
      <c r="Q63" s="153"/>
    </row>
    <row r="64" spans="1:17">
      <c r="A64" s="153"/>
      <c r="B64" s="153"/>
      <c r="C64" s="8"/>
      <c r="D64" s="16"/>
      <c r="E64" s="153"/>
      <c r="F64" s="8"/>
      <c r="G64" s="8"/>
      <c r="H64" s="8"/>
      <c r="I64" s="16"/>
      <c r="J64" s="16"/>
      <c r="K64" s="153"/>
      <c r="L64" s="18"/>
      <c r="M64" s="18"/>
      <c r="N64" s="18"/>
      <c r="O64" s="153"/>
      <c r="P64" s="153"/>
      <c r="Q64" s="153"/>
    </row>
    <row r="65" spans="1:17">
      <c r="A65" s="153"/>
      <c r="B65" s="153"/>
      <c r="C65" s="8"/>
      <c r="D65" s="16"/>
      <c r="E65" s="153"/>
      <c r="F65" s="8"/>
      <c r="G65" s="8"/>
      <c r="H65" s="8"/>
      <c r="I65" s="16"/>
      <c r="J65" s="16"/>
      <c r="K65" s="153"/>
      <c r="L65" s="18"/>
      <c r="M65" s="18"/>
      <c r="N65" s="18"/>
      <c r="O65" s="153"/>
      <c r="P65" s="153"/>
      <c r="Q65" s="153"/>
    </row>
    <row r="66" spans="1:17">
      <c r="A66" s="153"/>
      <c r="B66" s="153"/>
      <c r="C66" s="8"/>
      <c r="D66" s="16"/>
      <c r="E66" s="153"/>
      <c r="F66" s="8"/>
      <c r="G66" s="8"/>
      <c r="H66" s="8"/>
      <c r="I66" s="16"/>
      <c r="J66" s="16"/>
      <c r="K66" s="153"/>
      <c r="L66" s="18"/>
      <c r="M66" s="18"/>
      <c r="N66" s="18"/>
      <c r="O66" s="153"/>
      <c r="P66" s="153"/>
      <c r="Q66" s="153"/>
    </row>
    <row r="67" spans="1:17">
      <c r="A67" s="153"/>
      <c r="B67" s="153"/>
      <c r="C67" s="8"/>
      <c r="D67" s="16"/>
      <c r="E67" s="153"/>
      <c r="F67" s="8"/>
      <c r="G67" s="8"/>
      <c r="H67" s="8"/>
      <c r="I67" s="16"/>
      <c r="J67" s="16"/>
      <c r="K67" s="153"/>
      <c r="L67" s="18"/>
      <c r="M67" s="18"/>
      <c r="N67" s="18"/>
      <c r="O67" s="153"/>
      <c r="P67" s="153"/>
      <c r="Q67" s="153"/>
    </row>
    <row r="68" spans="1:17">
      <c r="A68" s="153"/>
      <c r="B68" s="153"/>
      <c r="C68" s="8"/>
      <c r="D68" s="16"/>
      <c r="E68" s="153"/>
      <c r="F68" s="8"/>
      <c r="G68" s="8"/>
      <c r="H68" s="8"/>
      <c r="I68" s="16"/>
      <c r="J68" s="16"/>
      <c r="K68" s="153"/>
      <c r="L68" s="18"/>
      <c r="M68" s="18"/>
      <c r="N68" s="18"/>
      <c r="O68" s="153"/>
      <c r="P68" s="153"/>
      <c r="Q68" s="153"/>
    </row>
    <row r="69" spans="1:17">
      <c r="A69" s="154"/>
      <c r="B69" s="154"/>
      <c r="C69" s="8"/>
      <c r="D69" s="16"/>
      <c r="E69" s="154"/>
      <c r="F69" s="8"/>
      <c r="G69" s="8"/>
      <c r="H69" s="8"/>
      <c r="I69" s="16"/>
      <c r="J69" s="16"/>
      <c r="K69" s="154"/>
      <c r="L69" s="18"/>
      <c r="M69" s="18"/>
      <c r="N69" s="18"/>
      <c r="O69" s="154"/>
      <c r="P69" s="154"/>
      <c r="Q69" s="154"/>
    </row>
    <row r="70" spans="1:17">
      <c r="A70" s="12" t="s">
        <v>138</v>
      </c>
      <c r="C70" s="12" t="s">
        <v>86</v>
      </c>
      <c r="D70" s="12" t="s">
        <v>109</v>
      </c>
      <c r="E70" s="21" t="s">
        <v>87</v>
      </c>
      <c r="F70" s="21" t="s">
        <v>128</v>
      </c>
      <c r="G70" s="21" t="s">
        <v>128</v>
      </c>
      <c r="H70" s="21" t="s">
        <v>91</v>
      </c>
      <c r="I70" s="21" t="s">
        <v>91</v>
      </c>
      <c r="J70" s="21" t="s">
        <v>89</v>
      </c>
      <c r="K70" s="21" t="s">
        <v>87</v>
      </c>
      <c r="L70" s="12" t="s">
        <v>91</v>
      </c>
      <c r="M70" s="12" t="s">
        <v>139</v>
      </c>
      <c r="N70" s="12" t="s">
        <v>89</v>
      </c>
      <c r="O70" s="12" t="s">
        <v>87</v>
      </c>
      <c r="P70" s="12" t="s">
        <v>126</v>
      </c>
      <c r="Q70" s="12" t="s">
        <v>87</v>
      </c>
    </row>
    <row r="73" spans="1:17" ht="33.75" customHeight="1">
      <c r="A73" s="155" t="s">
        <v>60</v>
      </c>
      <c r="B73" s="145"/>
      <c r="C73" s="145"/>
      <c r="D73" s="145"/>
      <c r="E73" s="145"/>
      <c r="F73" s="145"/>
      <c r="G73" s="145"/>
      <c r="H73" s="145"/>
      <c r="I73" s="145"/>
      <c r="J73" s="145"/>
      <c r="K73" s="145"/>
      <c r="L73" s="145"/>
      <c r="M73" s="145"/>
      <c r="N73" s="145"/>
      <c r="O73" s="145"/>
      <c r="P73" s="145"/>
      <c r="Q73" s="145"/>
    </row>
    <row r="74" spans="1:17">
      <c r="A74" s="146" t="s">
        <v>61</v>
      </c>
      <c r="B74" s="146" t="s">
        <v>62</v>
      </c>
      <c r="C74" s="148" t="s">
        <v>97</v>
      </c>
      <c r="D74" s="149"/>
      <c r="E74" s="148" t="s">
        <v>140</v>
      </c>
      <c r="F74" s="150"/>
      <c r="G74" s="150"/>
      <c r="H74" s="150"/>
      <c r="I74" s="150"/>
      <c r="J74" s="149"/>
      <c r="K74" s="148" t="s">
        <v>65</v>
      </c>
      <c r="L74" s="150"/>
      <c r="M74" s="150"/>
      <c r="N74" s="150"/>
      <c r="O74" s="149"/>
      <c r="P74" s="146" t="s">
        <v>66</v>
      </c>
      <c r="Q74" s="146" t="s">
        <v>67</v>
      </c>
    </row>
    <row r="75" spans="1:17">
      <c r="A75" s="147"/>
      <c r="B75" s="147"/>
      <c r="C75" s="15" t="s">
        <v>68</v>
      </c>
      <c r="D75" s="15" t="s">
        <v>114</v>
      </c>
      <c r="E75" s="16" t="s">
        <v>70</v>
      </c>
      <c r="F75" s="16" t="s">
        <v>71</v>
      </c>
      <c r="G75" s="16" t="s">
        <v>72</v>
      </c>
      <c r="H75" s="16" t="s">
        <v>73</v>
      </c>
      <c r="I75" s="16" t="s">
        <v>79</v>
      </c>
      <c r="J75" s="16" t="s">
        <v>104</v>
      </c>
      <c r="K75" s="16" t="s">
        <v>117</v>
      </c>
      <c r="L75" s="16" t="s">
        <v>118</v>
      </c>
      <c r="M75" s="16" t="s">
        <v>78</v>
      </c>
      <c r="N75" s="16" t="s">
        <v>79</v>
      </c>
      <c r="O75" s="16" t="s">
        <v>141</v>
      </c>
      <c r="P75" s="147"/>
      <c r="Q75" s="147"/>
    </row>
    <row r="76" spans="1:17">
      <c r="A76" s="152" t="s">
        <v>142</v>
      </c>
      <c r="B76" s="152" t="s">
        <v>143</v>
      </c>
      <c r="C76" s="16">
        <v>84</v>
      </c>
      <c r="D76" s="152">
        <f>AVERAGE(C76:C87)</f>
        <v>81.666666666666671</v>
      </c>
      <c r="E76" s="17"/>
      <c r="F76" s="17"/>
      <c r="G76" s="8"/>
      <c r="H76" s="16"/>
      <c r="I76" s="16"/>
      <c r="J76" s="152">
        <f>SUM(I76:I87)</f>
        <v>0</v>
      </c>
      <c r="K76" s="152" t="s">
        <v>82</v>
      </c>
      <c r="L76" s="18"/>
      <c r="M76" s="18"/>
      <c r="N76" s="152"/>
      <c r="O76" s="152">
        <f>SUM(N76:N87)</f>
        <v>0</v>
      </c>
      <c r="P76" s="152">
        <f>D76*0.1+J76*0.8+O76*0.1</f>
        <v>8.1666666666666679</v>
      </c>
      <c r="Q76" s="152">
        <f>P76*0.4</f>
        <v>3.2666666666666675</v>
      </c>
    </row>
    <row r="77" spans="1:17">
      <c r="A77" s="153"/>
      <c r="B77" s="153"/>
      <c r="C77" s="19">
        <v>79</v>
      </c>
      <c r="D77" s="153"/>
      <c r="E77" s="8"/>
      <c r="F77" s="8"/>
      <c r="G77" s="8"/>
      <c r="H77" s="16"/>
      <c r="I77" s="16"/>
      <c r="J77" s="153"/>
      <c r="K77" s="153"/>
      <c r="L77" s="18"/>
      <c r="M77" s="18"/>
      <c r="N77" s="153"/>
      <c r="O77" s="153"/>
      <c r="P77" s="153"/>
      <c r="Q77" s="153"/>
    </row>
    <row r="78" spans="1:17">
      <c r="A78" s="153"/>
      <c r="B78" s="153"/>
      <c r="C78" s="16">
        <v>82</v>
      </c>
      <c r="D78" s="153"/>
      <c r="E78" s="8"/>
      <c r="F78" s="8"/>
      <c r="G78" s="8"/>
      <c r="H78" s="16"/>
      <c r="I78" s="16"/>
      <c r="J78" s="153"/>
      <c r="K78" s="153"/>
      <c r="L78" s="18"/>
      <c r="M78" s="18"/>
      <c r="N78" s="153"/>
      <c r="O78" s="153"/>
      <c r="P78" s="153"/>
      <c r="Q78" s="153"/>
    </row>
    <row r="79" spans="1:17">
      <c r="A79" s="153"/>
      <c r="B79" s="153"/>
      <c r="C79" s="16"/>
      <c r="D79" s="153"/>
      <c r="E79" s="8"/>
      <c r="F79" s="8"/>
      <c r="G79" s="8"/>
      <c r="H79" s="16"/>
      <c r="I79" s="16"/>
      <c r="J79" s="153"/>
      <c r="K79" s="154"/>
      <c r="L79" s="18"/>
      <c r="M79" s="18"/>
      <c r="N79" s="154"/>
      <c r="O79" s="153"/>
      <c r="P79" s="153"/>
      <c r="Q79" s="153"/>
    </row>
    <row r="80" spans="1:17">
      <c r="A80" s="153"/>
      <c r="B80" s="153"/>
      <c r="C80" s="16"/>
      <c r="D80" s="153"/>
      <c r="E80" s="8"/>
      <c r="F80" s="8"/>
      <c r="G80" s="8"/>
      <c r="H80" s="16"/>
      <c r="I80" s="16"/>
      <c r="J80" s="153"/>
      <c r="K80" s="152" t="s">
        <v>83</v>
      </c>
      <c r="L80" s="18"/>
      <c r="M80" s="18"/>
      <c r="N80" s="152"/>
      <c r="O80" s="153"/>
      <c r="P80" s="153"/>
      <c r="Q80" s="153"/>
    </row>
    <row r="81" spans="1:17">
      <c r="A81" s="153"/>
      <c r="B81" s="153"/>
      <c r="C81" s="16"/>
      <c r="D81" s="153"/>
      <c r="E81" s="8"/>
      <c r="F81" s="8"/>
      <c r="G81" s="8"/>
      <c r="H81" s="16"/>
      <c r="I81" s="16"/>
      <c r="J81" s="153"/>
      <c r="K81" s="153"/>
      <c r="L81" s="18"/>
      <c r="M81" s="18"/>
      <c r="N81" s="153"/>
      <c r="O81" s="153"/>
      <c r="P81" s="153"/>
      <c r="Q81" s="153"/>
    </row>
    <row r="82" spans="1:17">
      <c r="A82" s="153"/>
      <c r="B82" s="153"/>
      <c r="C82" s="16"/>
      <c r="D82" s="153"/>
      <c r="E82" s="8"/>
      <c r="F82" s="8"/>
      <c r="G82" s="8"/>
      <c r="H82" s="16"/>
      <c r="I82" s="16"/>
      <c r="J82" s="153"/>
      <c r="K82" s="153"/>
      <c r="L82" s="18"/>
      <c r="M82" s="18"/>
      <c r="N82" s="153"/>
      <c r="O82" s="153"/>
      <c r="P82" s="153"/>
      <c r="Q82" s="153"/>
    </row>
    <row r="83" spans="1:17">
      <c r="A83" s="153"/>
      <c r="B83" s="153"/>
      <c r="C83" s="16"/>
      <c r="D83" s="153"/>
      <c r="E83" s="8"/>
      <c r="F83" s="8"/>
      <c r="G83" s="8"/>
      <c r="H83" s="16"/>
      <c r="I83" s="16"/>
      <c r="J83" s="153"/>
      <c r="K83" s="154"/>
      <c r="L83" s="18"/>
      <c r="M83" s="18"/>
      <c r="N83" s="154"/>
      <c r="O83" s="153"/>
      <c r="P83" s="153"/>
      <c r="Q83" s="153"/>
    </row>
    <row r="84" spans="1:17">
      <c r="A84" s="153"/>
      <c r="B84" s="153"/>
      <c r="C84" s="16"/>
      <c r="D84" s="153"/>
      <c r="E84" s="8"/>
      <c r="F84" s="8"/>
      <c r="G84" s="8"/>
      <c r="H84" s="16"/>
      <c r="I84" s="16"/>
      <c r="J84" s="153"/>
      <c r="K84" s="152" t="s">
        <v>84</v>
      </c>
      <c r="L84" s="18"/>
      <c r="M84" s="18"/>
      <c r="N84" s="152"/>
      <c r="O84" s="153"/>
      <c r="P84" s="153"/>
      <c r="Q84" s="153"/>
    </row>
    <row r="85" spans="1:17">
      <c r="A85" s="153"/>
      <c r="B85" s="153"/>
      <c r="C85" s="16"/>
      <c r="D85" s="153"/>
      <c r="E85" s="8"/>
      <c r="F85" s="8"/>
      <c r="G85" s="8"/>
      <c r="H85" s="16"/>
      <c r="I85" s="16"/>
      <c r="J85" s="153"/>
      <c r="K85" s="153"/>
      <c r="L85" s="18"/>
      <c r="M85" s="18"/>
      <c r="N85" s="153"/>
      <c r="O85" s="153"/>
      <c r="P85" s="153"/>
      <c r="Q85" s="153"/>
    </row>
    <row r="86" spans="1:17">
      <c r="A86" s="153"/>
      <c r="B86" s="153"/>
      <c r="C86" s="16"/>
      <c r="D86" s="153"/>
      <c r="E86" s="8"/>
      <c r="F86" s="8"/>
      <c r="G86" s="8"/>
      <c r="H86" s="16"/>
      <c r="I86" s="16"/>
      <c r="J86" s="153"/>
      <c r="K86" s="153"/>
      <c r="L86" s="18"/>
      <c r="M86" s="18"/>
      <c r="N86" s="153"/>
      <c r="O86" s="153"/>
      <c r="P86" s="153"/>
      <c r="Q86" s="153"/>
    </row>
    <row r="87" spans="1:17">
      <c r="A87" s="154"/>
      <c r="B87" s="154"/>
      <c r="C87" s="16"/>
      <c r="D87" s="154"/>
      <c r="E87" s="8"/>
      <c r="F87" s="8"/>
      <c r="G87" s="8"/>
      <c r="H87" s="16"/>
      <c r="I87" s="16"/>
      <c r="J87" s="154"/>
      <c r="K87" s="154"/>
      <c r="L87" s="18"/>
      <c r="M87" s="18"/>
      <c r="N87" s="154"/>
      <c r="O87" s="154"/>
      <c r="P87" s="154"/>
      <c r="Q87" s="154"/>
    </row>
    <row r="88" spans="1:17">
      <c r="A88" s="12" t="s">
        <v>144</v>
      </c>
      <c r="B88" s="12"/>
      <c r="C88" s="12" t="s">
        <v>86</v>
      </c>
      <c r="D88" s="21" t="s">
        <v>129</v>
      </c>
      <c r="E88" s="21" t="s">
        <v>145</v>
      </c>
      <c r="F88" s="21" t="s">
        <v>88</v>
      </c>
      <c r="G88" s="21" t="s">
        <v>93</v>
      </c>
      <c r="H88" s="21" t="s">
        <v>90</v>
      </c>
      <c r="I88" s="21" t="s">
        <v>89</v>
      </c>
      <c r="J88" s="21" t="s">
        <v>129</v>
      </c>
      <c r="K88" s="12"/>
      <c r="L88" s="12" t="s">
        <v>90</v>
      </c>
      <c r="M88" s="12" t="s">
        <v>111</v>
      </c>
      <c r="N88" s="12" t="s">
        <v>145</v>
      </c>
      <c r="O88" s="12" t="s">
        <v>129</v>
      </c>
      <c r="P88" s="12" t="s">
        <v>95</v>
      </c>
      <c r="Q88" s="12" t="s">
        <v>87</v>
      </c>
    </row>
    <row r="89" spans="1:17">
      <c r="A89" s="151" t="s">
        <v>146</v>
      </c>
      <c r="B89" s="151"/>
      <c r="C89" s="151"/>
      <c r="D89" s="151"/>
      <c r="E89" s="151"/>
      <c r="F89" s="151"/>
      <c r="G89" s="151"/>
      <c r="H89" s="151"/>
      <c r="I89" s="151"/>
      <c r="J89" s="151"/>
      <c r="K89" s="151"/>
      <c r="L89" s="151"/>
      <c r="M89" s="151"/>
      <c r="N89" s="151"/>
      <c r="O89" s="151"/>
      <c r="P89" s="151"/>
      <c r="Q89" s="151"/>
    </row>
    <row r="90" spans="1:17">
      <c r="A90" s="145"/>
      <c r="B90" s="145"/>
      <c r="C90" s="145"/>
      <c r="D90" s="145"/>
      <c r="E90" s="145"/>
      <c r="F90" s="145"/>
      <c r="G90" s="145"/>
      <c r="H90" s="145"/>
      <c r="I90" s="145"/>
      <c r="J90" s="145"/>
      <c r="K90" s="145"/>
      <c r="L90" s="145"/>
      <c r="M90" s="145"/>
      <c r="N90" s="145"/>
      <c r="O90" s="145"/>
      <c r="P90" s="145"/>
      <c r="Q90" s="145"/>
    </row>
    <row r="91" spans="1:17">
      <c r="A91" s="146" t="s">
        <v>61</v>
      </c>
      <c r="B91" s="146" t="s">
        <v>62</v>
      </c>
      <c r="C91" s="148" t="s">
        <v>63</v>
      </c>
      <c r="D91" s="150"/>
      <c r="E91" s="149"/>
      <c r="F91" s="148" t="s">
        <v>113</v>
      </c>
      <c r="G91" s="150"/>
      <c r="H91" s="150"/>
      <c r="I91" s="150"/>
      <c r="J91" s="150"/>
      <c r="K91" s="149"/>
      <c r="L91" s="148" t="s">
        <v>98</v>
      </c>
      <c r="M91" s="150"/>
      <c r="N91" s="150"/>
      <c r="O91" s="149"/>
      <c r="P91" s="146" t="s">
        <v>67</v>
      </c>
      <c r="Q91" s="146" t="s">
        <v>66</v>
      </c>
    </row>
    <row r="92" spans="1:17">
      <c r="A92" s="147"/>
      <c r="B92" s="147"/>
      <c r="C92" s="15" t="s">
        <v>147</v>
      </c>
      <c r="D92" s="15" t="s">
        <v>100</v>
      </c>
      <c r="E92" s="15" t="s">
        <v>148</v>
      </c>
      <c r="F92" s="16" t="s">
        <v>70</v>
      </c>
      <c r="G92" s="16" t="s">
        <v>149</v>
      </c>
      <c r="H92" s="16" t="s">
        <v>150</v>
      </c>
      <c r="I92" s="16" t="s">
        <v>103</v>
      </c>
      <c r="J92" s="16" t="s">
        <v>74</v>
      </c>
      <c r="K92" s="16" t="s">
        <v>104</v>
      </c>
      <c r="L92" s="16" t="s">
        <v>151</v>
      </c>
      <c r="M92" s="16" t="s">
        <v>119</v>
      </c>
      <c r="N92" s="16" t="s">
        <v>120</v>
      </c>
      <c r="O92" s="16" t="s">
        <v>141</v>
      </c>
      <c r="P92" s="147"/>
      <c r="Q92" s="147"/>
    </row>
    <row r="93" spans="1:17">
      <c r="A93" s="152" t="s">
        <v>142</v>
      </c>
      <c r="B93" s="152" t="s">
        <v>143</v>
      </c>
      <c r="C93" s="16">
        <v>84</v>
      </c>
      <c r="D93" s="16">
        <v>2</v>
      </c>
      <c r="E93" s="152">
        <f>(C93*D93+C94*D94+C95*D95+C96*D96+C97*D97+C98*D98+C99*D99+C100*D100+C101*D101+C102*D102+C103*D103+C104*D104)/SUM(D93:D104)</f>
        <v>81.375</v>
      </c>
      <c r="F93" s="17"/>
      <c r="G93" s="17"/>
      <c r="H93" s="8"/>
      <c r="I93" s="16"/>
      <c r="J93" s="16"/>
      <c r="K93" s="152">
        <f>SUM(J93:J104)</f>
        <v>0</v>
      </c>
      <c r="L93" s="18"/>
      <c r="M93" s="18"/>
      <c r="N93" s="18"/>
      <c r="O93" s="152">
        <f>SUM(N93:N104)+60</f>
        <v>60</v>
      </c>
      <c r="P93" s="152">
        <f>Q76</f>
        <v>3.2666666666666675</v>
      </c>
      <c r="Q93" s="152">
        <f>E93*0.1+K93*0.4+O93*0.1+P93</f>
        <v>17.404166666666669</v>
      </c>
    </row>
    <row r="94" spans="1:17">
      <c r="A94" s="153"/>
      <c r="B94" s="153"/>
      <c r="C94" s="19">
        <v>79</v>
      </c>
      <c r="D94" s="19">
        <v>3</v>
      </c>
      <c r="E94" s="153"/>
      <c r="F94" s="8"/>
      <c r="G94" s="8"/>
      <c r="H94" s="8"/>
      <c r="I94" s="16"/>
      <c r="J94" s="16"/>
      <c r="K94" s="153"/>
      <c r="L94" s="18"/>
      <c r="M94" s="18"/>
      <c r="N94" s="18"/>
      <c r="O94" s="153"/>
      <c r="P94" s="153"/>
      <c r="Q94" s="153"/>
    </row>
    <row r="95" spans="1:17">
      <c r="A95" s="153"/>
      <c r="B95" s="153"/>
      <c r="C95" s="16">
        <v>82</v>
      </c>
      <c r="D95" s="16">
        <v>3</v>
      </c>
      <c r="E95" s="153"/>
      <c r="F95" s="8"/>
      <c r="G95" s="8"/>
      <c r="H95" s="8"/>
      <c r="I95" s="16"/>
      <c r="J95" s="16"/>
      <c r="K95" s="153"/>
      <c r="L95" s="18"/>
      <c r="M95" s="18"/>
      <c r="N95" s="18"/>
      <c r="O95" s="153"/>
      <c r="P95" s="153"/>
      <c r="Q95" s="153"/>
    </row>
    <row r="96" spans="1:17">
      <c r="A96" s="153"/>
      <c r="B96" s="153"/>
      <c r="C96" s="8"/>
      <c r="D96" s="16"/>
      <c r="E96" s="153"/>
      <c r="F96" s="8"/>
      <c r="G96" s="8"/>
      <c r="H96" s="8"/>
      <c r="I96" s="16"/>
      <c r="J96" s="16"/>
      <c r="K96" s="153"/>
      <c r="L96" s="18"/>
      <c r="M96" s="18"/>
      <c r="N96" s="18"/>
      <c r="O96" s="153"/>
      <c r="P96" s="153"/>
      <c r="Q96" s="153"/>
    </row>
    <row r="97" spans="1:17">
      <c r="A97" s="153"/>
      <c r="B97" s="153"/>
      <c r="C97" s="8"/>
      <c r="D97" s="16"/>
      <c r="E97" s="153"/>
      <c r="F97" s="8"/>
      <c r="G97" s="8"/>
      <c r="H97" s="8"/>
      <c r="I97" s="16"/>
      <c r="J97" s="16"/>
      <c r="K97" s="153"/>
      <c r="L97" s="18"/>
      <c r="M97" s="18"/>
      <c r="N97" s="18"/>
      <c r="O97" s="153"/>
      <c r="P97" s="153"/>
      <c r="Q97" s="153"/>
    </row>
    <row r="98" spans="1:17">
      <c r="A98" s="153"/>
      <c r="B98" s="153"/>
      <c r="C98" s="8"/>
      <c r="D98" s="16"/>
      <c r="E98" s="153"/>
      <c r="F98" s="8"/>
      <c r="G98" s="8"/>
      <c r="H98" s="8"/>
      <c r="I98" s="16"/>
      <c r="J98" s="16"/>
      <c r="K98" s="153"/>
      <c r="L98" s="18"/>
      <c r="M98" s="18"/>
      <c r="N98" s="18"/>
      <c r="O98" s="153"/>
      <c r="P98" s="153"/>
      <c r="Q98" s="153"/>
    </row>
    <row r="99" spans="1:17">
      <c r="A99" s="153"/>
      <c r="B99" s="153"/>
      <c r="C99" s="8"/>
      <c r="D99" s="16"/>
      <c r="E99" s="153"/>
      <c r="F99" s="8"/>
      <c r="G99" s="8"/>
      <c r="H99" s="8"/>
      <c r="I99" s="16"/>
      <c r="J99" s="16"/>
      <c r="K99" s="153"/>
      <c r="L99" s="18"/>
      <c r="M99" s="18"/>
      <c r="N99" s="18"/>
      <c r="O99" s="153"/>
      <c r="P99" s="153"/>
      <c r="Q99" s="153"/>
    </row>
    <row r="100" spans="1:17">
      <c r="A100" s="153"/>
      <c r="B100" s="153"/>
      <c r="C100" s="8"/>
      <c r="D100" s="16"/>
      <c r="E100" s="153"/>
      <c r="F100" s="8"/>
      <c r="G100" s="8"/>
      <c r="H100" s="8"/>
      <c r="I100" s="16"/>
      <c r="J100" s="16"/>
      <c r="K100" s="153"/>
      <c r="L100" s="18"/>
      <c r="M100" s="18"/>
      <c r="N100" s="18"/>
      <c r="O100" s="153"/>
      <c r="P100" s="153"/>
      <c r="Q100" s="153"/>
    </row>
    <row r="101" spans="1:17">
      <c r="A101" s="153"/>
      <c r="B101" s="153"/>
      <c r="C101" s="8"/>
      <c r="D101" s="16"/>
      <c r="E101" s="153"/>
      <c r="F101" s="8"/>
      <c r="G101" s="8"/>
      <c r="H101" s="8"/>
      <c r="I101" s="16"/>
      <c r="J101" s="16"/>
      <c r="K101" s="153"/>
      <c r="L101" s="18"/>
      <c r="M101" s="18"/>
      <c r="N101" s="18"/>
      <c r="O101" s="153"/>
      <c r="P101" s="153"/>
      <c r="Q101" s="153"/>
    </row>
    <row r="102" spans="1:17">
      <c r="A102" s="153"/>
      <c r="B102" s="153"/>
      <c r="C102" s="8"/>
      <c r="D102" s="16"/>
      <c r="E102" s="153"/>
      <c r="F102" s="8"/>
      <c r="G102" s="8"/>
      <c r="H102" s="8"/>
      <c r="I102" s="16"/>
      <c r="J102" s="16"/>
      <c r="K102" s="153"/>
      <c r="L102" s="18"/>
      <c r="M102" s="18"/>
      <c r="N102" s="18"/>
      <c r="O102" s="153"/>
      <c r="P102" s="153"/>
      <c r="Q102" s="153"/>
    </row>
    <row r="103" spans="1:17">
      <c r="A103" s="153"/>
      <c r="B103" s="153"/>
      <c r="C103" s="8"/>
      <c r="D103" s="16"/>
      <c r="E103" s="153"/>
      <c r="F103" s="8"/>
      <c r="G103" s="8"/>
      <c r="H103" s="8"/>
      <c r="I103" s="16"/>
      <c r="J103" s="16"/>
      <c r="K103" s="153"/>
      <c r="L103" s="18"/>
      <c r="M103" s="18"/>
      <c r="N103" s="18"/>
      <c r="O103" s="153"/>
      <c r="P103" s="153"/>
      <c r="Q103" s="153"/>
    </row>
    <row r="104" spans="1:17">
      <c r="A104" s="154"/>
      <c r="B104" s="154"/>
      <c r="C104" s="8"/>
      <c r="D104" s="16"/>
      <c r="E104" s="154"/>
      <c r="F104" s="8"/>
      <c r="G104" s="8"/>
      <c r="H104" s="8"/>
      <c r="I104" s="16"/>
      <c r="J104" s="16"/>
      <c r="K104" s="154"/>
      <c r="L104" s="18"/>
      <c r="M104" s="18"/>
      <c r="N104" s="18"/>
      <c r="O104" s="154"/>
      <c r="P104" s="154"/>
      <c r="Q104" s="154"/>
    </row>
    <row r="105" spans="1:17">
      <c r="A105" s="12" t="s">
        <v>85</v>
      </c>
      <c r="C105" s="12" t="s">
        <v>86</v>
      </c>
      <c r="D105" s="12" t="s">
        <v>109</v>
      </c>
      <c r="E105" s="21" t="s">
        <v>87</v>
      </c>
      <c r="F105" s="21" t="s">
        <v>89</v>
      </c>
      <c r="G105" s="21" t="s">
        <v>89</v>
      </c>
      <c r="H105" s="21" t="s">
        <v>91</v>
      </c>
      <c r="I105" s="21" t="s">
        <v>91</v>
      </c>
      <c r="J105" s="21" t="s">
        <v>89</v>
      </c>
      <c r="K105" s="21" t="s">
        <v>87</v>
      </c>
      <c r="L105" s="12" t="s">
        <v>91</v>
      </c>
      <c r="M105" s="12" t="s">
        <v>111</v>
      </c>
      <c r="N105" s="12" t="s">
        <v>89</v>
      </c>
      <c r="O105" s="12" t="s">
        <v>87</v>
      </c>
      <c r="P105" s="12" t="s">
        <v>87</v>
      </c>
      <c r="Q105" s="12" t="s">
        <v>87</v>
      </c>
    </row>
    <row r="108" spans="1:17" ht="36.75" customHeight="1">
      <c r="A108" s="155" t="s">
        <v>60</v>
      </c>
      <c r="B108" s="145"/>
      <c r="C108" s="145"/>
      <c r="D108" s="145"/>
      <c r="E108" s="145"/>
      <c r="F108" s="145"/>
      <c r="G108" s="145"/>
      <c r="H108" s="145"/>
      <c r="I108" s="145"/>
      <c r="J108" s="145"/>
      <c r="K108" s="145"/>
      <c r="L108" s="145"/>
      <c r="M108" s="145"/>
      <c r="N108" s="145"/>
      <c r="O108" s="145"/>
      <c r="P108" s="145"/>
      <c r="Q108" s="145"/>
    </row>
    <row r="109" spans="1:17">
      <c r="A109" s="146" t="s">
        <v>61</v>
      </c>
      <c r="B109" s="146" t="s">
        <v>62</v>
      </c>
      <c r="C109" s="148" t="s">
        <v>97</v>
      </c>
      <c r="D109" s="149"/>
      <c r="E109" s="148" t="s">
        <v>113</v>
      </c>
      <c r="F109" s="150"/>
      <c r="G109" s="150"/>
      <c r="H109" s="150"/>
      <c r="I109" s="150"/>
      <c r="J109" s="149"/>
      <c r="K109" s="148" t="s">
        <v>65</v>
      </c>
      <c r="L109" s="150"/>
      <c r="M109" s="150"/>
      <c r="N109" s="150"/>
      <c r="O109" s="149"/>
      <c r="P109" s="146" t="s">
        <v>66</v>
      </c>
      <c r="Q109" s="146" t="s">
        <v>67</v>
      </c>
    </row>
    <row r="110" spans="1:17">
      <c r="A110" s="147"/>
      <c r="B110" s="147"/>
      <c r="C110" s="15" t="s">
        <v>68</v>
      </c>
      <c r="D110" s="15" t="s">
        <v>114</v>
      </c>
      <c r="E110" s="16" t="s">
        <v>70</v>
      </c>
      <c r="F110" s="16" t="s">
        <v>152</v>
      </c>
      <c r="G110" s="16" t="s">
        <v>72</v>
      </c>
      <c r="H110" s="16" t="s">
        <v>103</v>
      </c>
      <c r="I110" s="16" t="s">
        <v>106</v>
      </c>
      <c r="J110" s="16" t="s">
        <v>104</v>
      </c>
      <c r="K110" s="16" t="s">
        <v>117</v>
      </c>
      <c r="L110" s="16" t="s">
        <v>118</v>
      </c>
      <c r="M110" s="16" t="s">
        <v>153</v>
      </c>
      <c r="N110" s="16" t="s">
        <v>106</v>
      </c>
      <c r="O110" s="16" t="s">
        <v>80</v>
      </c>
      <c r="P110" s="147"/>
      <c r="Q110" s="147"/>
    </row>
    <row r="111" spans="1:17">
      <c r="A111" s="152" t="s">
        <v>154</v>
      </c>
      <c r="B111" s="152" t="s">
        <v>155</v>
      </c>
      <c r="C111" s="16">
        <v>85</v>
      </c>
      <c r="D111" s="152">
        <f>AVERAGE(C111:C122)</f>
        <v>83</v>
      </c>
      <c r="E111" s="17"/>
      <c r="F111" s="17"/>
      <c r="G111" s="8"/>
      <c r="H111" s="16"/>
      <c r="I111" s="16"/>
      <c r="J111" s="152">
        <f>SUM(I111:I122)</f>
        <v>0</v>
      </c>
      <c r="K111" s="152" t="s">
        <v>156</v>
      </c>
      <c r="L111" s="18"/>
      <c r="M111" s="18"/>
      <c r="N111" s="152"/>
      <c r="O111" s="152">
        <f>SUM(N111:N122)</f>
        <v>0</v>
      </c>
      <c r="P111" s="152">
        <f>D111*0.1+J111*0.8+O111*0.1</f>
        <v>8.3000000000000007</v>
      </c>
      <c r="Q111" s="152">
        <f>P111*0.4</f>
        <v>3.3200000000000003</v>
      </c>
    </row>
    <row r="112" spans="1:17">
      <c r="A112" s="153"/>
      <c r="B112" s="153"/>
      <c r="C112" s="19">
        <v>82</v>
      </c>
      <c r="D112" s="153"/>
      <c r="E112" s="8"/>
      <c r="F112" s="8"/>
      <c r="G112" s="8"/>
      <c r="H112" s="16"/>
      <c r="I112" s="16"/>
      <c r="J112" s="153"/>
      <c r="K112" s="153"/>
      <c r="L112" s="18"/>
      <c r="M112" s="18"/>
      <c r="N112" s="153"/>
      <c r="O112" s="153"/>
      <c r="P112" s="153"/>
      <c r="Q112" s="153"/>
    </row>
    <row r="113" spans="1:17">
      <c r="A113" s="153"/>
      <c r="B113" s="153"/>
      <c r="C113" s="16">
        <v>82</v>
      </c>
      <c r="D113" s="153"/>
      <c r="E113" s="8"/>
      <c r="F113" s="8"/>
      <c r="G113" s="8"/>
      <c r="H113" s="16"/>
      <c r="I113" s="16"/>
      <c r="J113" s="153"/>
      <c r="K113" s="153"/>
      <c r="L113" s="18"/>
      <c r="M113" s="18"/>
      <c r="N113" s="153"/>
      <c r="O113" s="153"/>
      <c r="P113" s="153"/>
      <c r="Q113" s="153"/>
    </row>
    <row r="114" spans="1:17">
      <c r="A114" s="153"/>
      <c r="B114" s="153"/>
      <c r="C114" s="16"/>
      <c r="D114" s="153"/>
      <c r="E114" s="8"/>
      <c r="F114" s="8"/>
      <c r="G114" s="8"/>
      <c r="H114" s="16"/>
      <c r="I114" s="16"/>
      <c r="J114" s="153"/>
      <c r="K114" s="154"/>
      <c r="L114" s="18"/>
      <c r="M114" s="18"/>
      <c r="N114" s="154"/>
      <c r="O114" s="153"/>
      <c r="P114" s="153"/>
      <c r="Q114" s="153"/>
    </row>
    <row r="115" spans="1:17">
      <c r="A115" s="153"/>
      <c r="B115" s="153"/>
      <c r="C115" s="16"/>
      <c r="D115" s="153"/>
      <c r="E115" s="8"/>
      <c r="F115" s="8"/>
      <c r="G115" s="8"/>
      <c r="H115" s="16"/>
      <c r="I115" s="16"/>
      <c r="J115" s="153"/>
      <c r="K115" s="152" t="s">
        <v>157</v>
      </c>
      <c r="L115" s="18"/>
      <c r="M115" s="18"/>
      <c r="N115" s="152"/>
      <c r="O115" s="153"/>
      <c r="P115" s="153"/>
      <c r="Q115" s="153"/>
    </row>
    <row r="116" spans="1:17">
      <c r="A116" s="153"/>
      <c r="B116" s="153"/>
      <c r="C116" s="16"/>
      <c r="D116" s="153"/>
      <c r="E116" s="8"/>
      <c r="F116" s="8"/>
      <c r="G116" s="8"/>
      <c r="H116" s="16"/>
      <c r="I116" s="16"/>
      <c r="J116" s="153"/>
      <c r="K116" s="153"/>
      <c r="L116" s="18"/>
      <c r="M116" s="18"/>
      <c r="N116" s="153"/>
      <c r="O116" s="153"/>
      <c r="P116" s="153"/>
      <c r="Q116" s="153"/>
    </row>
    <row r="117" spans="1:17">
      <c r="A117" s="153"/>
      <c r="B117" s="153"/>
      <c r="C117" s="16"/>
      <c r="D117" s="153"/>
      <c r="E117" s="8"/>
      <c r="F117" s="8"/>
      <c r="G117" s="8"/>
      <c r="H117" s="16"/>
      <c r="I117" s="16"/>
      <c r="J117" s="153"/>
      <c r="K117" s="153"/>
      <c r="L117" s="18"/>
      <c r="M117" s="18"/>
      <c r="N117" s="153"/>
      <c r="O117" s="153"/>
      <c r="P117" s="153"/>
      <c r="Q117" s="153"/>
    </row>
    <row r="118" spans="1:17">
      <c r="A118" s="153"/>
      <c r="B118" s="153"/>
      <c r="C118" s="16"/>
      <c r="D118" s="153"/>
      <c r="E118" s="8"/>
      <c r="F118" s="8"/>
      <c r="G118" s="8"/>
      <c r="H118" s="16"/>
      <c r="I118" s="16"/>
      <c r="J118" s="153"/>
      <c r="K118" s="154"/>
      <c r="L118" s="18"/>
      <c r="M118" s="18"/>
      <c r="N118" s="154"/>
      <c r="O118" s="153"/>
      <c r="P118" s="153"/>
      <c r="Q118" s="153"/>
    </row>
    <row r="119" spans="1:17">
      <c r="A119" s="153"/>
      <c r="B119" s="153"/>
      <c r="C119" s="16"/>
      <c r="D119" s="153"/>
      <c r="E119" s="8"/>
      <c r="F119" s="8"/>
      <c r="G119" s="8"/>
      <c r="H119" s="16"/>
      <c r="I119" s="16"/>
      <c r="J119" s="153"/>
      <c r="K119" s="152" t="s">
        <v>84</v>
      </c>
      <c r="L119" s="18"/>
      <c r="M119" s="18"/>
      <c r="N119" s="152"/>
      <c r="O119" s="153"/>
      <c r="P119" s="153"/>
      <c r="Q119" s="153"/>
    </row>
    <row r="120" spans="1:17">
      <c r="A120" s="153"/>
      <c r="B120" s="153"/>
      <c r="C120" s="16"/>
      <c r="D120" s="153"/>
      <c r="E120" s="8"/>
      <c r="F120" s="8"/>
      <c r="G120" s="8"/>
      <c r="H120" s="16"/>
      <c r="I120" s="16"/>
      <c r="J120" s="153"/>
      <c r="K120" s="153"/>
      <c r="L120" s="18"/>
      <c r="M120" s="18"/>
      <c r="N120" s="153"/>
      <c r="O120" s="153"/>
      <c r="P120" s="153"/>
      <c r="Q120" s="153"/>
    </row>
    <row r="121" spans="1:17">
      <c r="A121" s="153"/>
      <c r="B121" s="153"/>
      <c r="C121" s="16"/>
      <c r="D121" s="153"/>
      <c r="E121" s="8"/>
      <c r="F121" s="8"/>
      <c r="G121" s="8"/>
      <c r="H121" s="16"/>
      <c r="I121" s="16"/>
      <c r="J121" s="153"/>
      <c r="K121" s="153"/>
      <c r="L121" s="18"/>
      <c r="M121" s="18"/>
      <c r="N121" s="153"/>
      <c r="O121" s="153"/>
      <c r="P121" s="153"/>
      <c r="Q121" s="153"/>
    </row>
    <row r="122" spans="1:17">
      <c r="A122" s="154"/>
      <c r="B122" s="154"/>
      <c r="C122" s="16"/>
      <c r="D122" s="154"/>
      <c r="E122" s="8"/>
      <c r="F122" s="8"/>
      <c r="G122" s="8"/>
      <c r="H122" s="16"/>
      <c r="I122" s="16"/>
      <c r="J122" s="154"/>
      <c r="K122" s="154"/>
      <c r="L122" s="18"/>
      <c r="M122" s="18"/>
      <c r="N122" s="154"/>
      <c r="O122" s="154"/>
      <c r="P122" s="154"/>
      <c r="Q122" s="154"/>
    </row>
    <row r="123" spans="1:17">
      <c r="A123" s="12" t="s">
        <v>144</v>
      </c>
      <c r="B123" s="12"/>
      <c r="C123" s="12" t="s">
        <v>158</v>
      </c>
      <c r="D123" s="21" t="s">
        <v>159</v>
      </c>
      <c r="E123" s="21" t="s">
        <v>145</v>
      </c>
      <c r="F123" s="21" t="s">
        <v>145</v>
      </c>
      <c r="G123" s="21" t="s">
        <v>90</v>
      </c>
      <c r="H123" s="21" t="s">
        <v>90</v>
      </c>
      <c r="I123" s="21" t="s">
        <v>145</v>
      </c>
      <c r="J123" s="21" t="s">
        <v>87</v>
      </c>
      <c r="K123" s="12"/>
      <c r="L123" s="12" t="s">
        <v>90</v>
      </c>
      <c r="M123" s="12" t="s">
        <v>111</v>
      </c>
      <c r="N123" s="12" t="s">
        <v>89</v>
      </c>
      <c r="O123" s="12" t="s">
        <v>129</v>
      </c>
      <c r="P123" s="12" t="s">
        <v>129</v>
      </c>
      <c r="Q123" s="12" t="s">
        <v>87</v>
      </c>
    </row>
    <row r="124" spans="1:17">
      <c r="A124" s="151" t="s">
        <v>146</v>
      </c>
      <c r="B124" s="151"/>
      <c r="C124" s="151"/>
      <c r="D124" s="151"/>
      <c r="E124" s="151"/>
      <c r="F124" s="151"/>
      <c r="G124" s="151"/>
      <c r="H124" s="151"/>
      <c r="I124" s="151"/>
      <c r="J124" s="151"/>
      <c r="K124" s="151"/>
      <c r="L124" s="151"/>
      <c r="M124" s="151"/>
      <c r="N124" s="151"/>
      <c r="O124" s="151"/>
      <c r="P124" s="151"/>
      <c r="Q124" s="151"/>
    </row>
    <row r="125" spans="1:17">
      <c r="A125" s="145"/>
      <c r="B125" s="145"/>
      <c r="C125" s="145"/>
      <c r="D125" s="145"/>
      <c r="E125" s="145"/>
      <c r="F125" s="145"/>
      <c r="G125" s="145"/>
      <c r="H125" s="145"/>
      <c r="I125" s="145"/>
      <c r="J125" s="145"/>
      <c r="K125" s="145"/>
      <c r="L125" s="145"/>
      <c r="M125" s="145"/>
      <c r="N125" s="145"/>
      <c r="O125" s="145"/>
      <c r="P125" s="145"/>
      <c r="Q125" s="145"/>
    </row>
    <row r="126" spans="1:17">
      <c r="A126" s="146" t="s">
        <v>61</v>
      </c>
      <c r="B126" s="146" t="s">
        <v>62</v>
      </c>
      <c r="C126" s="148" t="s">
        <v>63</v>
      </c>
      <c r="D126" s="150"/>
      <c r="E126" s="149"/>
      <c r="F126" s="148" t="s">
        <v>113</v>
      </c>
      <c r="G126" s="150"/>
      <c r="H126" s="150"/>
      <c r="I126" s="150"/>
      <c r="J126" s="150"/>
      <c r="K126" s="149"/>
      <c r="L126" s="148" t="s">
        <v>131</v>
      </c>
      <c r="M126" s="150"/>
      <c r="N126" s="150"/>
      <c r="O126" s="149"/>
      <c r="P126" s="146" t="s">
        <v>67</v>
      </c>
      <c r="Q126" s="146" t="s">
        <v>66</v>
      </c>
    </row>
    <row r="127" spans="1:17">
      <c r="A127" s="147"/>
      <c r="B127" s="147"/>
      <c r="C127" s="15" t="s">
        <v>99</v>
      </c>
      <c r="D127" s="15" t="s">
        <v>160</v>
      </c>
      <c r="E127" s="15" t="s">
        <v>133</v>
      </c>
      <c r="F127" s="16" t="s">
        <v>115</v>
      </c>
      <c r="G127" s="16" t="s">
        <v>71</v>
      </c>
      <c r="H127" s="16" t="s">
        <v>150</v>
      </c>
      <c r="I127" s="16" t="s">
        <v>73</v>
      </c>
      <c r="J127" s="16" t="s">
        <v>74</v>
      </c>
      <c r="K127" s="16" t="s">
        <v>161</v>
      </c>
      <c r="L127" s="16" t="s">
        <v>77</v>
      </c>
      <c r="M127" s="16" t="s">
        <v>119</v>
      </c>
      <c r="N127" s="16" t="s">
        <v>106</v>
      </c>
      <c r="O127" s="16" t="s">
        <v>162</v>
      </c>
      <c r="P127" s="147"/>
      <c r="Q127" s="147"/>
    </row>
    <row r="128" spans="1:17">
      <c r="A128" s="152" t="s">
        <v>154</v>
      </c>
      <c r="B128" s="152" t="s">
        <v>155</v>
      </c>
      <c r="C128" s="16">
        <v>85</v>
      </c>
      <c r="D128" s="16">
        <v>2</v>
      </c>
      <c r="E128" s="152">
        <f>(C128*D128+C129*D129+C130*D130+C131*D131+C132*D132+C133*D133+C134*D134+C135*D135+C136*D136+C137*D137+C138*D138+C139*D139)/SUM(D128:D139)</f>
        <v>82.75</v>
      </c>
      <c r="F128" s="17"/>
      <c r="G128" s="17"/>
      <c r="H128" s="8"/>
      <c r="I128" s="16"/>
      <c r="J128" s="16"/>
      <c r="K128" s="152">
        <f>SUM(J128:J139)</f>
        <v>0</v>
      </c>
      <c r="L128" s="18"/>
      <c r="M128" s="18"/>
      <c r="N128" s="18"/>
      <c r="O128" s="152">
        <f>SUM(N128:N139)+60</f>
        <v>60</v>
      </c>
      <c r="P128" s="152">
        <f>Q111</f>
        <v>3.3200000000000003</v>
      </c>
      <c r="Q128" s="152">
        <f>E128*0.1+K128*0.4+O128*0.1+P128</f>
        <v>17.594999999999999</v>
      </c>
    </row>
    <row r="129" spans="1:17">
      <c r="A129" s="153"/>
      <c r="B129" s="153"/>
      <c r="C129" s="19">
        <v>82</v>
      </c>
      <c r="D129" s="19">
        <v>3</v>
      </c>
      <c r="E129" s="153"/>
      <c r="F129" s="8"/>
      <c r="G129" s="8"/>
      <c r="H129" s="8"/>
      <c r="I129" s="16"/>
      <c r="J129" s="16"/>
      <c r="K129" s="153"/>
      <c r="L129" s="18"/>
      <c r="M129" s="18"/>
      <c r="N129" s="18"/>
      <c r="O129" s="153"/>
      <c r="P129" s="153"/>
      <c r="Q129" s="153"/>
    </row>
    <row r="130" spans="1:17">
      <c r="A130" s="153"/>
      <c r="B130" s="153"/>
      <c r="C130" s="16">
        <v>82</v>
      </c>
      <c r="D130" s="16">
        <v>3</v>
      </c>
      <c r="E130" s="153"/>
      <c r="F130" s="8"/>
      <c r="G130" s="8"/>
      <c r="H130" s="8"/>
      <c r="I130" s="16"/>
      <c r="J130" s="16"/>
      <c r="K130" s="153"/>
      <c r="L130" s="18"/>
      <c r="M130" s="18"/>
      <c r="N130" s="18"/>
      <c r="O130" s="153"/>
      <c r="P130" s="153"/>
      <c r="Q130" s="153"/>
    </row>
    <row r="131" spans="1:17">
      <c r="A131" s="153"/>
      <c r="B131" s="153"/>
      <c r="C131" s="8"/>
      <c r="D131" s="16"/>
      <c r="E131" s="153"/>
      <c r="F131" s="8"/>
      <c r="G131" s="8"/>
      <c r="H131" s="8"/>
      <c r="I131" s="16"/>
      <c r="J131" s="16"/>
      <c r="K131" s="153"/>
      <c r="L131" s="18"/>
      <c r="M131" s="18"/>
      <c r="N131" s="18"/>
      <c r="O131" s="153"/>
      <c r="P131" s="153"/>
      <c r="Q131" s="153"/>
    </row>
    <row r="132" spans="1:17">
      <c r="A132" s="153"/>
      <c r="B132" s="153"/>
      <c r="C132" s="8"/>
      <c r="D132" s="16"/>
      <c r="E132" s="153"/>
      <c r="F132" s="8"/>
      <c r="G132" s="8"/>
      <c r="H132" s="8"/>
      <c r="I132" s="16"/>
      <c r="J132" s="16"/>
      <c r="K132" s="153"/>
      <c r="L132" s="18"/>
      <c r="M132" s="18"/>
      <c r="N132" s="18"/>
      <c r="O132" s="153"/>
      <c r="P132" s="153"/>
      <c r="Q132" s="153"/>
    </row>
    <row r="133" spans="1:17">
      <c r="A133" s="153"/>
      <c r="B133" s="153"/>
      <c r="C133" s="8"/>
      <c r="D133" s="16"/>
      <c r="E133" s="153"/>
      <c r="F133" s="8"/>
      <c r="G133" s="8"/>
      <c r="H133" s="8"/>
      <c r="I133" s="16"/>
      <c r="J133" s="16"/>
      <c r="K133" s="153"/>
      <c r="L133" s="18"/>
      <c r="M133" s="18"/>
      <c r="N133" s="18"/>
      <c r="O133" s="153"/>
      <c r="P133" s="153"/>
      <c r="Q133" s="153"/>
    </row>
    <row r="134" spans="1:17">
      <c r="A134" s="153"/>
      <c r="B134" s="153"/>
      <c r="C134" s="8"/>
      <c r="D134" s="16"/>
      <c r="E134" s="153"/>
      <c r="F134" s="8"/>
      <c r="G134" s="8"/>
      <c r="H134" s="8"/>
      <c r="I134" s="16"/>
      <c r="J134" s="16"/>
      <c r="K134" s="153"/>
      <c r="L134" s="18"/>
      <c r="M134" s="18"/>
      <c r="N134" s="18"/>
      <c r="O134" s="153"/>
      <c r="P134" s="153"/>
      <c r="Q134" s="153"/>
    </row>
    <row r="135" spans="1:17">
      <c r="A135" s="153"/>
      <c r="B135" s="153"/>
      <c r="C135" s="8"/>
      <c r="D135" s="16"/>
      <c r="E135" s="153"/>
      <c r="F135" s="8"/>
      <c r="G135" s="8"/>
      <c r="H135" s="8"/>
      <c r="I135" s="16"/>
      <c r="J135" s="16"/>
      <c r="K135" s="153"/>
      <c r="L135" s="18"/>
      <c r="M135" s="18"/>
      <c r="N135" s="18"/>
      <c r="O135" s="153"/>
      <c r="P135" s="153"/>
      <c r="Q135" s="153"/>
    </row>
    <row r="136" spans="1:17">
      <c r="A136" s="153"/>
      <c r="B136" s="153"/>
      <c r="C136" s="8"/>
      <c r="D136" s="16"/>
      <c r="E136" s="153"/>
      <c r="F136" s="8"/>
      <c r="G136" s="8"/>
      <c r="H136" s="8"/>
      <c r="I136" s="16"/>
      <c r="J136" s="16"/>
      <c r="K136" s="153"/>
      <c r="L136" s="18"/>
      <c r="M136" s="18"/>
      <c r="N136" s="18"/>
      <c r="O136" s="153"/>
      <c r="P136" s="153"/>
      <c r="Q136" s="153"/>
    </row>
    <row r="137" spans="1:17">
      <c r="A137" s="153"/>
      <c r="B137" s="153"/>
      <c r="C137" s="8"/>
      <c r="D137" s="16"/>
      <c r="E137" s="153"/>
      <c r="F137" s="8"/>
      <c r="G137" s="8"/>
      <c r="H137" s="8"/>
      <c r="I137" s="16"/>
      <c r="J137" s="16"/>
      <c r="K137" s="153"/>
      <c r="L137" s="18"/>
      <c r="M137" s="18"/>
      <c r="N137" s="18"/>
      <c r="O137" s="153"/>
      <c r="P137" s="153"/>
      <c r="Q137" s="153"/>
    </row>
    <row r="138" spans="1:17">
      <c r="A138" s="153"/>
      <c r="B138" s="153"/>
      <c r="C138" s="8"/>
      <c r="D138" s="16"/>
      <c r="E138" s="153"/>
      <c r="F138" s="8"/>
      <c r="G138" s="8"/>
      <c r="H138" s="8"/>
      <c r="I138" s="16"/>
      <c r="J138" s="16"/>
      <c r="K138" s="153"/>
      <c r="L138" s="18"/>
      <c r="M138" s="18"/>
      <c r="N138" s="18"/>
      <c r="O138" s="153"/>
      <c r="P138" s="153"/>
      <c r="Q138" s="153"/>
    </row>
    <row r="139" spans="1:17">
      <c r="A139" s="154"/>
      <c r="B139" s="154"/>
      <c r="C139" s="8"/>
      <c r="D139" s="16"/>
      <c r="E139" s="154"/>
      <c r="F139" s="8"/>
      <c r="G139" s="8"/>
      <c r="H139" s="8"/>
      <c r="I139" s="16"/>
      <c r="J139" s="16"/>
      <c r="K139" s="154"/>
      <c r="L139" s="18"/>
      <c r="M139" s="18"/>
      <c r="N139" s="18"/>
      <c r="O139" s="154"/>
      <c r="P139" s="154"/>
      <c r="Q139" s="154"/>
    </row>
    <row r="140" spans="1:17">
      <c r="A140" s="12" t="s">
        <v>144</v>
      </c>
      <c r="C140" s="12" t="s">
        <v>158</v>
      </c>
      <c r="D140" s="12" t="s">
        <v>163</v>
      </c>
      <c r="E140" s="21" t="s">
        <v>129</v>
      </c>
      <c r="F140" s="21" t="s">
        <v>145</v>
      </c>
      <c r="G140" s="21" t="s">
        <v>164</v>
      </c>
      <c r="H140" s="21" t="s">
        <v>90</v>
      </c>
      <c r="I140" s="21" t="s">
        <v>90</v>
      </c>
      <c r="J140" s="21" t="s">
        <v>164</v>
      </c>
      <c r="K140" s="21" t="s">
        <v>129</v>
      </c>
      <c r="L140" s="12" t="s">
        <v>165</v>
      </c>
      <c r="M140" s="12" t="s">
        <v>94</v>
      </c>
      <c r="N140" s="12" t="s">
        <v>164</v>
      </c>
      <c r="O140" s="12" t="s">
        <v>159</v>
      </c>
      <c r="P140" s="12" t="s">
        <v>129</v>
      </c>
      <c r="Q140" s="12" t="s">
        <v>159</v>
      </c>
    </row>
    <row r="143" spans="1:17" ht="27" customHeight="1"/>
    <row r="144" spans="1:17">
      <c r="A144" s="156" t="s">
        <v>166</v>
      </c>
      <c r="B144" s="157"/>
      <c r="C144" s="157"/>
      <c r="D144" s="157"/>
      <c r="E144" s="157"/>
      <c r="F144" s="157"/>
      <c r="G144" s="157"/>
      <c r="H144" s="157"/>
      <c r="I144" s="157"/>
      <c r="J144" s="157"/>
      <c r="K144" s="157"/>
      <c r="L144" s="157"/>
      <c r="M144" s="157"/>
      <c r="N144" s="157"/>
      <c r="O144" s="157"/>
      <c r="P144" s="157"/>
      <c r="Q144" s="157"/>
    </row>
    <row r="145" spans="1:17">
      <c r="A145" s="158" t="s">
        <v>61</v>
      </c>
      <c r="B145" s="158" t="s">
        <v>62</v>
      </c>
      <c r="C145" s="158" t="s">
        <v>63</v>
      </c>
      <c r="D145" s="158"/>
      <c r="E145" s="158" t="s">
        <v>64</v>
      </c>
      <c r="F145" s="158"/>
      <c r="G145" s="158"/>
      <c r="H145" s="158"/>
      <c r="I145" s="158"/>
      <c r="J145" s="158"/>
      <c r="K145" s="158" t="s">
        <v>65</v>
      </c>
      <c r="L145" s="158"/>
      <c r="M145" s="158"/>
      <c r="N145" s="158"/>
      <c r="O145" s="158"/>
      <c r="P145" s="158" t="s">
        <v>66</v>
      </c>
      <c r="Q145" s="158" t="s">
        <v>67</v>
      </c>
    </row>
    <row r="146" spans="1:17">
      <c r="A146" s="158"/>
      <c r="B146" s="158"/>
      <c r="C146" s="15" t="s">
        <v>167</v>
      </c>
      <c r="D146" s="15" t="s">
        <v>168</v>
      </c>
      <c r="E146" s="16" t="s">
        <v>169</v>
      </c>
      <c r="F146" s="16" t="s">
        <v>149</v>
      </c>
      <c r="G146" s="16" t="s">
        <v>170</v>
      </c>
      <c r="H146" s="16" t="s">
        <v>73</v>
      </c>
      <c r="I146" s="16" t="s">
        <v>74</v>
      </c>
      <c r="J146" s="16" t="s">
        <v>171</v>
      </c>
      <c r="K146" s="16" t="s">
        <v>172</v>
      </c>
      <c r="L146" s="16" t="s">
        <v>77</v>
      </c>
      <c r="M146" s="16" t="s">
        <v>153</v>
      </c>
      <c r="N146" s="16" t="s">
        <v>74</v>
      </c>
      <c r="O146" s="16" t="s">
        <v>162</v>
      </c>
      <c r="P146" s="158"/>
      <c r="Q146" s="158"/>
    </row>
    <row r="147" spans="1:17">
      <c r="A147" s="152" t="s">
        <v>173</v>
      </c>
      <c r="B147" s="152">
        <v>20184026007</v>
      </c>
      <c r="C147" s="16">
        <v>87</v>
      </c>
      <c r="D147" s="159">
        <f>AVERAGE(C147:C158)</f>
        <v>83.333333333333329</v>
      </c>
      <c r="E147" s="8" t="s">
        <v>174</v>
      </c>
      <c r="F147" s="8" t="s">
        <v>175</v>
      </c>
      <c r="G147" s="8" t="s">
        <v>176</v>
      </c>
      <c r="H147" s="16" t="s">
        <v>177</v>
      </c>
      <c r="I147" s="16">
        <v>10</v>
      </c>
      <c r="J147" s="159">
        <f>SUM(I147:I158)</f>
        <v>10</v>
      </c>
      <c r="K147" s="159" t="s">
        <v>82</v>
      </c>
      <c r="L147" s="18"/>
      <c r="M147" s="18"/>
      <c r="N147" s="159"/>
      <c r="O147" s="159">
        <f>SUM(N147:N158)</f>
        <v>0</v>
      </c>
      <c r="P147" s="159">
        <f>D147*0.1+J147*0.8+O147*0.1</f>
        <v>16.333333333333336</v>
      </c>
      <c r="Q147" s="159">
        <f>P147*0.4</f>
        <v>6.533333333333335</v>
      </c>
    </row>
    <row r="148" spans="1:17">
      <c r="A148" s="153"/>
      <c r="B148" s="153"/>
      <c r="C148" s="19">
        <v>80</v>
      </c>
      <c r="D148" s="159"/>
      <c r="E148" s="8"/>
      <c r="F148" s="8"/>
      <c r="G148" s="8"/>
      <c r="H148" s="16"/>
      <c r="I148" s="16"/>
      <c r="J148" s="159"/>
      <c r="K148" s="159"/>
      <c r="L148" s="18"/>
      <c r="M148" s="18"/>
      <c r="N148" s="159"/>
      <c r="O148" s="159"/>
      <c r="P148" s="159"/>
      <c r="Q148" s="159"/>
    </row>
    <row r="149" spans="1:17">
      <c r="A149" s="153"/>
      <c r="B149" s="153"/>
      <c r="C149" s="16">
        <v>83</v>
      </c>
      <c r="D149" s="159"/>
      <c r="E149" s="8"/>
      <c r="F149" s="8"/>
      <c r="G149" s="8"/>
      <c r="H149" s="16"/>
      <c r="I149" s="16"/>
      <c r="J149" s="159"/>
      <c r="K149" s="159"/>
      <c r="L149" s="18"/>
      <c r="M149" s="18"/>
      <c r="N149" s="159"/>
      <c r="O149" s="159"/>
      <c r="P149" s="159"/>
      <c r="Q149" s="159"/>
    </row>
    <row r="150" spans="1:17">
      <c r="A150" s="153"/>
      <c r="B150" s="153"/>
      <c r="C150" s="16"/>
      <c r="D150" s="159"/>
      <c r="E150" s="8"/>
      <c r="F150" s="8"/>
      <c r="G150" s="8"/>
      <c r="H150" s="16"/>
      <c r="I150" s="16"/>
      <c r="J150" s="159"/>
      <c r="K150" s="159"/>
      <c r="L150" s="18"/>
      <c r="M150" s="18"/>
      <c r="N150" s="159"/>
      <c r="O150" s="159"/>
      <c r="P150" s="159"/>
      <c r="Q150" s="159"/>
    </row>
    <row r="151" spans="1:17">
      <c r="A151" s="153"/>
      <c r="B151" s="153"/>
      <c r="C151" s="16"/>
      <c r="D151" s="159"/>
      <c r="E151" s="8"/>
      <c r="F151" s="8"/>
      <c r="G151" s="8"/>
      <c r="H151" s="16"/>
      <c r="I151" s="16"/>
      <c r="J151" s="159"/>
      <c r="K151" s="159" t="s">
        <v>157</v>
      </c>
      <c r="L151" s="18"/>
      <c r="M151" s="18"/>
      <c r="N151" s="159"/>
      <c r="O151" s="159"/>
      <c r="P151" s="159"/>
      <c r="Q151" s="159"/>
    </row>
    <row r="152" spans="1:17">
      <c r="A152" s="153"/>
      <c r="B152" s="153"/>
      <c r="C152" s="16"/>
      <c r="D152" s="159"/>
      <c r="E152" s="8"/>
      <c r="F152" s="8"/>
      <c r="G152" s="8"/>
      <c r="H152" s="16"/>
      <c r="I152" s="16"/>
      <c r="J152" s="159"/>
      <c r="K152" s="159"/>
      <c r="L152" s="18"/>
      <c r="M152" s="18"/>
      <c r="N152" s="159"/>
      <c r="O152" s="159"/>
      <c r="P152" s="159"/>
      <c r="Q152" s="159"/>
    </row>
    <row r="153" spans="1:17">
      <c r="A153" s="153"/>
      <c r="B153" s="153"/>
      <c r="C153" s="16"/>
      <c r="D153" s="159"/>
      <c r="E153" s="8"/>
      <c r="F153" s="8"/>
      <c r="G153" s="8"/>
      <c r="H153" s="16"/>
      <c r="I153" s="16"/>
      <c r="J153" s="159"/>
      <c r="K153" s="159"/>
      <c r="L153" s="18"/>
      <c r="M153" s="18"/>
      <c r="N153" s="159"/>
      <c r="O153" s="159"/>
      <c r="P153" s="159"/>
      <c r="Q153" s="159"/>
    </row>
    <row r="154" spans="1:17">
      <c r="A154" s="153"/>
      <c r="B154" s="153"/>
      <c r="C154" s="16"/>
      <c r="D154" s="159"/>
      <c r="E154" s="8"/>
      <c r="F154" s="8"/>
      <c r="G154" s="8"/>
      <c r="H154" s="16"/>
      <c r="I154" s="16"/>
      <c r="J154" s="159"/>
      <c r="K154" s="159"/>
      <c r="L154" s="18"/>
      <c r="M154" s="18"/>
      <c r="N154" s="159"/>
      <c r="O154" s="159"/>
      <c r="P154" s="159"/>
      <c r="Q154" s="159"/>
    </row>
    <row r="155" spans="1:17">
      <c r="A155" s="153"/>
      <c r="B155" s="153"/>
      <c r="C155" s="16"/>
      <c r="D155" s="159"/>
      <c r="E155" s="8"/>
      <c r="F155" s="8"/>
      <c r="G155" s="8"/>
      <c r="H155" s="16"/>
      <c r="I155" s="16"/>
      <c r="J155" s="159"/>
      <c r="K155" s="159" t="s">
        <v>178</v>
      </c>
      <c r="L155" s="18"/>
      <c r="M155" s="18"/>
      <c r="N155" s="159"/>
      <c r="O155" s="159"/>
      <c r="P155" s="159"/>
      <c r="Q155" s="159"/>
    </row>
    <row r="156" spans="1:17">
      <c r="A156" s="153"/>
      <c r="B156" s="153"/>
      <c r="C156" s="16"/>
      <c r="D156" s="159"/>
      <c r="E156" s="8"/>
      <c r="F156" s="8"/>
      <c r="G156" s="8"/>
      <c r="H156" s="16"/>
      <c r="I156" s="16"/>
      <c r="J156" s="159"/>
      <c r="K156" s="159"/>
      <c r="L156" s="18"/>
      <c r="M156" s="18"/>
      <c r="N156" s="159"/>
      <c r="O156" s="159"/>
      <c r="P156" s="159"/>
      <c r="Q156" s="159"/>
    </row>
    <row r="157" spans="1:17">
      <c r="A157" s="153"/>
      <c r="B157" s="153"/>
      <c r="C157" s="16"/>
      <c r="D157" s="159"/>
      <c r="E157" s="8"/>
      <c r="F157" s="8"/>
      <c r="G157" s="8"/>
      <c r="H157" s="16"/>
      <c r="I157" s="16"/>
      <c r="J157" s="159"/>
      <c r="K157" s="159"/>
      <c r="L157" s="18"/>
      <c r="M157" s="18"/>
      <c r="N157" s="159"/>
      <c r="O157" s="159"/>
      <c r="P157" s="159"/>
      <c r="Q157" s="159"/>
    </row>
    <row r="158" spans="1:17">
      <c r="A158" s="154"/>
      <c r="B158" s="154"/>
      <c r="C158" s="16"/>
      <c r="D158" s="159"/>
      <c r="E158" s="8"/>
      <c r="F158" s="8"/>
      <c r="G158" s="8"/>
      <c r="H158" s="16"/>
      <c r="I158" s="16"/>
      <c r="J158" s="159"/>
      <c r="K158" s="159"/>
      <c r="L158" s="18"/>
      <c r="M158" s="18"/>
      <c r="N158" s="159"/>
      <c r="O158" s="159"/>
      <c r="P158" s="159"/>
      <c r="Q158" s="159"/>
    </row>
    <row r="159" spans="1:17">
      <c r="A159" s="12" t="s">
        <v>144</v>
      </c>
      <c r="B159" s="12"/>
      <c r="C159" s="12" t="s">
        <v>158</v>
      </c>
      <c r="D159" s="21" t="s">
        <v>129</v>
      </c>
      <c r="E159" s="21" t="s">
        <v>145</v>
      </c>
      <c r="F159" s="21" t="s">
        <v>145</v>
      </c>
      <c r="G159" s="21" t="s">
        <v>90</v>
      </c>
      <c r="H159" s="21" t="s">
        <v>90</v>
      </c>
      <c r="I159" s="21" t="s">
        <v>145</v>
      </c>
      <c r="J159" s="21" t="s">
        <v>129</v>
      </c>
      <c r="K159" s="12"/>
      <c r="L159" s="12" t="s">
        <v>90</v>
      </c>
      <c r="M159" s="12" t="s">
        <v>94</v>
      </c>
      <c r="N159" s="12" t="s">
        <v>145</v>
      </c>
      <c r="O159" s="12" t="s">
        <v>129</v>
      </c>
      <c r="P159" s="12" t="s">
        <v>129</v>
      </c>
      <c r="Q159" s="12" t="s">
        <v>129</v>
      </c>
    </row>
    <row r="160" spans="1:17">
      <c r="A160" s="151" t="s">
        <v>146</v>
      </c>
      <c r="B160" s="151"/>
      <c r="C160" s="151"/>
      <c r="D160" s="151"/>
      <c r="E160" s="151"/>
      <c r="F160" s="151"/>
      <c r="G160" s="151"/>
      <c r="H160" s="151"/>
      <c r="I160" s="151"/>
      <c r="J160" s="151"/>
      <c r="K160" s="151"/>
      <c r="L160" s="151"/>
      <c r="M160" s="151"/>
      <c r="N160" s="151"/>
      <c r="O160" s="151"/>
      <c r="P160" s="151"/>
      <c r="Q160" s="151"/>
    </row>
    <row r="161" spans="1:17">
      <c r="A161" s="151"/>
      <c r="B161" s="151"/>
      <c r="C161" s="151"/>
      <c r="D161" s="151"/>
      <c r="E161" s="151"/>
      <c r="F161" s="151"/>
      <c r="G161" s="151"/>
      <c r="H161" s="151"/>
      <c r="I161" s="151"/>
      <c r="J161" s="151"/>
      <c r="K161" s="151"/>
      <c r="L161" s="151"/>
      <c r="M161" s="151"/>
      <c r="N161" s="151"/>
      <c r="O161" s="151"/>
      <c r="P161" s="151"/>
      <c r="Q161" s="151"/>
    </row>
    <row r="162" spans="1:17">
      <c r="A162" s="158" t="s">
        <v>61</v>
      </c>
      <c r="B162" s="158" t="s">
        <v>62</v>
      </c>
      <c r="C162" s="158" t="s">
        <v>63</v>
      </c>
      <c r="D162" s="158"/>
      <c r="E162" s="158"/>
      <c r="F162" s="148" t="s">
        <v>64</v>
      </c>
      <c r="G162" s="150"/>
      <c r="H162" s="150"/>
      <c r="I162" s="150"/>
      <c r="J162" s="150"/>
      <c r="K162" s="149"/>
      <c r="L162" s="148" t="s">
        <v>98</v>
      </c>
      <c r="M162" s="150"/>
      <c r="N162" s="150"/>
      <c r="O162" s="149"/>
      <c r="P162" s="158" t="s">
        <v>67</v>
      </c>
      <c r="Q162" s="158" t="s">
        <v>66</v>
      </c>
    </row>
    <row r="163" spans="1:17">
      <c r="A163" s="158"/>
      <c r="B163" s="158"/>
      <c r="C163" s="15" t="s">
        <v>99</v>
      </c>
      <c r="D163" s="15" t="s">
        <v>100</v>
      </c>
      <c r="E163" s="15" t="s">
        <v>101</v>
      </c>
      <c r="F163" s="16" t="s">
        <v>115</v>
      </c>
      <c r="G163" s="16" t="s">
        <v>149</v>
      </c>
      <c r="H163" s="16" t="s">
        <v>150</v>
      </c>
      <c r="I163" s="16" t="s">
        <v>73</v>
      </c>
      <c r="J163" s="16" t="s">
        <v>74</v>
      </c>
      <c r="K163" s="16" t="s">
        <v>161</v>
      </c>
      <c r="L163" s="16" t="s">
        <v>77</v>
      </c>
      <c r="M163" s="16" t="s">
        <v>119</v>
      </c>
      <c r="N163" s="16" t="s">
        <v>74</v>
      </c>
      <c r="O163" s="16" t="s">
        <v>162</v>
      </c>
      <c r="P163" s="158"/>
      <c r="Q163" s="158"/>
    </row>
    <row r="164" spans="1:17">
      <c r="A164" s="159" t="s">
        <v>179</v>
      </c>
      <c r="B164" s="159">
        <v>20184026007</v>
      </c>
      <c r="C164" s="16">
        <v>87</v>
      </c>
      <c r="D164" s="16">
        <v>2</v>
      </c>
      <c r="E164" s="159">
        <f>(C164*D164+C165*D165+C166*D166+C167*D167+C168*D168+C169*D169+C170*D170+C171*D171+C172*D172+C173*D173+C174*D174+C175*D175)/SUM(D164:D175)</f>
        <v>82.875</v>
      </c>
      <c r="F164" s="8" t="s">
        <v>180</v>
      </c>
      <c r="G164" s="8" t="s">
        <v>181</v>
      </c>
      <c r="H164" s="8" t="s">
        <v>176</v>
      </c>
      <c r="I164" s="16" t="s">
        <v>177</v>
      </c>
      <c r="J164" s="16">
        <v>10</v>
      </c>
      <c r="K164" s="159">
        <f>SUM(J164:J175)</f>
        <v>10</v>
      </c>
      <c r="L164" s="18"/>
      <c r="M164" s="18"/>
      <c r="N164" s="18"/>
      <c r="O164" s="159">
        <f>SUM(N164:N175)+60</f>
        <v>60</v>
      </c>
      <c r="P164" s="159">
        <f>Q147</f>
        <v>6.533333333333335</v>
      </c>
      <c r="Q164" s="159">
        <f>E164*0.1+K164*0.4+O164*0.1+P164</f>
        <v>24.820833333333336</v>
      </c>
    </row>
    <row r="165" spans="1:17">
      <c r="A165" s="159"/>
      <c r="B165" s="159"/>
      <c r="C165" s="19">
        <v>80</v>
      </c>
      <c r="D165" s="19">
        <v>3</v>
      </c>
      <c r="E165" s="159"/>
      <c r="F165" s="8"/>
      <c r="G165" s="8"/>
      <c r="H165" s="8"/>
      <c r="I165" s="16"/>
      <c r="J165" s="16"/>
      <c r="K165" s="159"/>
      <c r="L165" s="18"/>
      <c r="M165" s="18"/>
      <c r="N165" s="18"/>
      <c r="O165" s="159"/>
      <c r="P165" s="159"/>
      <c r="Q165" s="159"/>
    </row>
    <row r="166" spans="1:17">
      <c r="A166" s="159"/>
      <c r="B166" s="159"/>
      <c r="C166" s="16">
        <v>83</v>
      </c>
      <c r="D166" s="16">
        <v>3</v>
      </c>
      <c r="E166" s="159"/>
      <c r="F166" s="8"/>
      <c r="G166" s="8"/>
      <c r="H166" s="8"/>
      <c r="I166" s="16"/>
      <c r="J166" s="16"/>
      <c r="K166" s="159"/>
      <c r="L166" s="18"/>
      <c r="M166" s="18"/>
      <c r="N166" s="18"/>
      <c r="O166" s="159"/>
      <c r="P166" s="159"/>
      <c r="Q166" s="159"/>
    </row>
    <row r="167" spans="1:17">
      <c r="A167" s="159"/>
      <c r="B167" s="159"/>
      <c r="C167" s="8"/>
      <c r="D167" s="16"/>
      <c r="E167" s="159"/>
      <c r="F167" s="8"/>
      <c r="G167" s="8"/>
      <c r="H167" s="8"/>
      <c r="I167" s="16"/>
      <c r="J167" s="16"/>
      <c r="K167" s="159"/>
      <c r="L167" s="18"/>
      <c r="M167" s="18"/>
      <c r="N167" s="18"/>
      <c r="O167" s="159"/>
      <c r="P167" s="159"/>
      <c r="Q167" s="159"/>
    </row>
    <row r="168" spans="1:17">
      <c r="A168" s="159"/>
      <c r="B168" s="159"/>
      <c r="C168" s="8"/>
      <c r="D168" s="16"/>
      <c r="E168" s="159"/>
      <c r="F168" s="8"/>
      <c r="G168" s="8"/>
      <c r="H168" s="8"/>
      <c r="I168" s="16"/>
      <c r="J168" s="16"/>
      <c r="K168" s="159"/>
      <c r="L168" s="18"/>
      <c r="M168" s="18"/>
      <c r="N168" s="18"/>
      <c r="O168" s="159"/>
      <c r="P168" s="159"/>
      <c r="Q168" s="159"/>
    </row>
    <row r="169" spans="1:17">
      <c r="A169" s="159"/>
      <c r="B169" s="159"/>
      <c r="C169" s="8"/>
      <c r="D169" s="16"/>
      <c r="E169" s="159"/>
      <c r="F169" s="8"/>
      <c r="G169" s="8"/>
      <c r="H169" s="8"/>
      <c r="I169" s="16"/>
      <c r="J169" s="16"/>
      <c r="K169" s="159"/>
      <c r="L169" s="18"/>
      <c r="M169" s="18"/>
      <c r="N169" s="18"/>
      <c r="O169" s="159"/>
      <c r="P169" s="159"/>
      <c r="Q169" s="159"/>
    </row>
    <row r="170" spans="1:17">
      <c r="A170" s="159"/>
      <c r="B170" s="159"/>
      <c r="C170" s="8"/>
      <c r="D170" s="16"/>
      <c r="E170" s="159"/>
      <c r="F170" s="8"/>
      <c r="G170" s="8"/>
      <c r="H170" s="8"/>
      <c r="I170" s="16"/>
      <c r="J170" s="16"/>
      <c r="K170" s="159"/>
      <c r="L170" s="18"/>
      <c r="M170" s="18"/>
      <c r="N170" s="18"/>
      <c r="O170" s="159"/>
      <c r="P170" s="159"/>
      <c r="Q170" s="159"/>
    </row>
    <row r="171" spans="1:17">
      <c r="A171" s="159"/>
      <c r="B171" s="159"/>
      <c r="C171" s="8"/>
      <c r="D171" s="16"/>
      <c r="E171" s="159"/>
      <c r="F171" s="8"/>
      <c r="G171" s="8"/>
      <c r="H171" s="8"/>
      <c r="I171" s="16"/>
      <c r="J171" s="16"/>
      <c r="K171" s="159"/>
      <c r="L171" s="18"/>
      <c r="M171" s="18"/>
      <c r="N171" s="18"/>
      <c r="O171" s="159"/>
      <c r="P171" s="159"/>
      <c r="Q171" s="159"/>
    </row>
    <row r="172" spans="1:17">
      <c r="A172" s="159"/>
      <c r="B172" s="159"/>
      <c r="C172" s="8"/>
      <c r="D172" s="16"/>
      <c r="E172" s="159"/>
      <c r="F172" s="8"/>
      <c r="G172" s="8"/>
      <c r="H172" s="8"/>
      <c r="I172" s="16"/>
      <c r="J172" s="16"/>
      <c r="K172" s="159"/>
      <c r="L172" s="18"/>
      <c r="M172" s="18"/>
      <c r="N172" s="18"/>
      <c r="O172" s="159"/>
      <c r="P172" s="159"/>
      <c r="Q172" s="159"/>
    </row>
    <row r="173" spans="1:17">
      <c r="A173" s="159"/>
      <c r="B173" s="159"/>
      <c r="C173" s="8"/>
      <c r="D173" s="16"/>
      <c r="E173" s="159"/>
      <c r="F173" s="8"/>
      <c r="G173" s="8"/>
      <c r="H173" s="8"/>
      <c r="I173" s="16"/>
      <c r="J173" s="16"/>
      <c r="K173" s="159"/>
      <c r="L173" s="18"/>
      <c r="M173" s="18"/>
      <c r="N173" s="18"/>
      <c r="O173" s="159"/>
      <c r="P173" s="159"/>
      <c r="Q173" s="159"/>
    </row>
    <row r="174" spans="1:17">
      <c r="A174" s="159"/>
      <c r="B174" s="159"/>
      <c r="C174" s="8"/>
      <c r="D174" s="16"/>
      <c r="E174" s="159"/>
      <c r="F174" s="8"/>
      <c r="G174" s="8"/>
      <c r="H174" s="8"/>
      <c r="I174" s="16"/>
      <c r="J174" s="16"/>
      <c r="K174" s="159"/>
      <c r="L174" s="18"/>
      <c r="M174" s="18"/>
      <c r="N174" s="18"/>
      <c r="O174" s="159"/>
      <c r="P174" s="159"/>
      <c r="Q174" s="159"/>
    </row>
    <row r="175" spans="1:17">
      <c r="A175" s="159"/>
      <c r="B175" s="159"/>
      <c r="C175" s="8"/>
      <c r="D175" s="16"/>
      <c r="E175" s="159"/>
      <c r="F175" s="8"/>
      <c r="G175" s="8"/>
      <c r="H175" s="8"/>
      <c r="I175" s="16"/>
      <c r="J175" s="16"/>
      <c r="K175" s="159"/>
      <c r="L175" s="18"/>
      <c r="M175" s="18"/>
      <c r="N175" s="18"/>
      <c r="O175" s="159"/>
      <c r="P175" s="159"/>
      <c r="Q175" s="159"/>
    </row>
    <row r="176" spans="1:17">
      <c r="A176" s="12" t="s">
        <v>85</v>
      </c>
      <c r="C176" s="12" t="s">
        <v>86</v>
      </c>
      <c r="D176" s="12" t="s">
        <v>109</v>
      </c>
      <c r="E176" s="21" t="s">
        <v>129</v>
      </c>
      <c r="F176" s="21" t="s">
        <v>89</v>
      </c>
      <c r="G176" s="21" t="s">
        <v>145</v>
      </c>
      <c r="H176" s="21" t="s">
        <v>91</v>
      </c>
      <c r="I176" s="21" t="s">
        <v>91</v>
      </c>
      <c r="J176" s="21" t="s">
        <v>89</v>
      </c>
      <c r="K176" s="21" t="s">
        <v>129</v>
      </c>
      <c r="L176" s="12" t="s">
        <v>91</v>
      </c>
      <c r="M176" s="12" t="s">
        <v>94</v>
      </c>
      <c r="N176" s="12" t="s">
        <v>89</v>
      </c>
      <c r="O176" s="12" t="s">
        <v>129</v>
      </c>
      <c r="P176" s="12" t="s">
        <v>129</v>
      </c>
      <c r="Q176" s="12" t="s">
        <v>87</v>
      </c>
    </row>
    <row r="177" spans="1:17">
      <c r="A177" s="12"/>
      <c r="C177" s="12"/>
      <c r="D177" s="12"/>
      <c r="E177" s="21"/>
      <c r="F177" s="21"/>
      <c r="G177" s="21"/>
      <c r="H177" s="21"/>
      <c r="I177" s="21"/>
      <c r="J177" s="21"/>
      <c r="K177" s="21"/>
      <c r="L177" s="12"/>
      <c r="M177" s="12"/>
      <c r="N177" s="12"/>
      <c r="O177" s="12"/>
      <c r="P177" s="12"/>
      <c r="Q177" s="12"/>
    </row>
    <row r="178" spans="1:17">
      <c r="A178" s="12"/>
      <c r="C178" s="12"/>
      <c r="D178" s="12"/>
      <c r="E178" s="21"/>
      <c r="F178" s="21"/>
      <c r="G178" s="21"/>
      <c r="H178" s="21"/>
      <c r="I178" s="21"/>
      <c r="J178" s="21"/>
      <c r="K178" s="21"/>
      <c r="L178" s="12"/>
      <c r="M178" s="12"/>
      <c r="N178" s="12"/>
      <c r="O178" s="12"/>
      <c r="P178" s="12"/>
      <c r="Q178" s="12"/>
    </row>
    <row r="179" spans="1:17">
      <c r="A179" s="12"/>
      <c r="C179" s="12"/>
      <c r="D179" s="12"/>
      <c r="E179" s="21"/>
      <c r="F179" s="21"/>
      <c r="G179" s="21"/>
      <c r="H179" s="21"/>
      <c r="I179" s="21"/>
      <c r="J179" s="21"/>
      <c r="K179" s="21"/>
      <c r="L179" s="12"/>
      <c r="M179" s="12"/>
      <c r="N179" s="12"/>
      <c r="O179" s="12"/>
      <c r="P179" s="12"/>
      <c r="Q179" s="12"/>
    </row>
    <row r="180" spans="1:17">
      <c r="A180" s="151" t="s">
        <v>146</v>
      </c>
      <c r="B180" s="151"/>
      <c r="C180" s="151"/>
      <c r="D180" s="151"/>
      <c r="E180" s="151"/>
      <c r="F180" s="151"/>
      <c r="G180" s="151"/>
      <c r="H180" s="151"/>
      <c r="I180" s="151"/>
      <c r="J180" s="151"/>
      <c r="K180" s="151"/>
      <c r="L180" s="151"/>
      <c r="M180" s="151"/>
      <c r="N180" s="151"/>
      <c r="O180" s="151"/>
      <c r="P180" s="151"/>
      <c r="Q180" s="151"/>
    </row>
    <row r="181" spans="1:17">
      <c r="A181" s="145"/>
      <c r="B181" s="145"/>
      <c r="C181" s="145"/>
      <c r="D181" s="145"/>
      <c r="E181" s="145"/>
      <c r="F181" s="145"/>
      <c r="G181" s="145"/>
      <c r="H181" s="145"/>
      <c r="I181" s="145"/>
      <c r="J181" s="145"/>
      <c r="K181" s="145"/>
      <c r="L181" s="145"/>
      <c r="M181" s="145"/>
      <c r="N181" s="145"/>
      <c r="O181" s="145"/>
      <c r="P181" s="145"/>
      <c r="Q181" s="145"/>
    </row>
    <row r="182" spans="1:17">
      <c r="A182" s="146" t="s">
        <v>61</v>
      </c>
      <c r="B182" s="146" t="s">
        <v>62</v>
      </c>
      <c r="C182" s="148" t="s">
        <v>97</v>
      </c>
      <c r="D182" s="150"/>
      <c r="E182" s="149"/>
      <c r="F182" s="148" t="s">
        <v>64</v>
      </c>
      <c r="G182" s="150"/>
      <c r="H182" s="150"/>
      <c r="I182" s="150"/>
      <c r="J182" s="150"/>
      <c r="K182" s="149"/>
      <c r="L182" s="148" t="s">
        <v>98</v>
      </c>
      <c r="M182" s="150"/>
      <c r="N182" s="150"/>
      <c r="O182" s="149"/>
      <c r="P182" s="146" t="s">
        <v>67</v>
      </c>
      <c r="Q182" s="146" t="s">
        <v>66</v>
      </c>
    </row>
    <row r="183" spans="1:17">
      <c r="A183" s="147"/>
      <c r="B183" s="147"/>
      <c r="C183" s="15" t="s">
        <v>99</v>
      </c>
      <c r="D183" s="15" t="s">
        <v>160</v>
      </c>
      <c r="E183" s="15" t="s">
        <v>133</v>
      </c>
      <c r="F183" s="16" t="s">
        <v>70</v>
      </c>
      <c r="G183" s="16" t="s">
        <v>149</v>
      </c>
      <c r="H183" s="16" t="s">
        <v>150</v>
      </c>
      <c r="I183" s="16" t="s">
        <v>73</v>
      </c>
      <c r="J183" s="16" t="s">
        <v>106</v>
      </c>
      <c r="K183" s="16" t="s">
        <v>104</v>
      </c>
      <c r="L183" s="16" t="s">
        <v>118</v>
      </c>
      <c r="M183" s="16" t="s">
        <v>119</v>
      </c>
      <c r="N183" s="16" t="s">
        <v>74</v>
      </c>
      <c r="O183" s="16" t="s">
        <v>162</v>
      </c>
      <c r="P183" s="147"/>
      <c r="Q183" s="147"/>
    </row>
    <row r="184" spans="1:17">
      <c r="A184" s="152" t="s">
        <v>182</v>
      </c>
      <c r="B184" s="152" t="s">
        <v>183</v>
      </c>
      <c r="C184" s="16">
        <v>88</v>
      </c>
      <c r="D184" s="16">
        <v>2</v>
      </c>
      <c r="E184" s="152">
        <f>(C184*D184+C185*D185+C186*D186+C187*D187+C188*D188+C189*D189+C190*D190+C191*D191+C192*D192+C193*D193+C194*D194+C195*D195)/SUM(D184:D195)</f>
        <v>77.5</v>
      </c>
      <c r="F184" s="17"/>
      <c r="G184" s="17"/>
      <c r="H184" s="8"/>
      <c r="I184" s="16"/>
      <c r="J184" s="16"/>
      <c r="K184" s="152">
        <f>SUM(J184:J195)</f>
        <v>0</v>
      </c>
      <c r="L184" s="18"/>
      <c r="M184" s="18"/>
      <c r="N184" s="18"/>
      <c r="O184" s="152">
        <f>SUM(N184:N195)+60</f>
        <v>60</v>
      </c>
      <c r="P184" s="152">
        <f>Q164</f>
        <v>24.820833333333336</v>
      </c>
      <c r="Q184" s="152">
        <f>E184*0.1+K184*0.4+O184*0.1+P184</f>
        <v>38.57083333333334</v>
      </c>
    </row>
    <row r="185" spans="1:17">
      <c r="A185" s="153"/>
      <c r="B185" s="153"/>
      <c r="C185" s="19">
        <v>78</v>
      </c>
      <c r="D185" s="19">
        <v>3</v>
      </c>
      <c r="E185" s="153"/>
      <c r="F185" s="8"/>
      <c r="G185" s="8"/>
      <c r="H185" s="8"/>
      <c r="I185" s="16"/>
      <c r="J185" s="16"/>
      <c r="K185" s="153"/>
      <c r="L185" s="18"/>
      <c r="M185" s="18"/>
      <c r="N185" s="18"/>
      <c r="O185" s="153"/>
      <c r="P185" s="153"/>
      <c r="Q185" s="153"/>
    </row>
    <row r="186" spans="1:17">
      <c r="A186" s="153"/>
      <c r="B186" s="153"/>
      <c r="C186" s="16">
        <v>70</v>
      </c>
      <c r="D186" s="16">
        <v>3</v>
      </c>
      <c r="E186" s="153"/>
      <c r="F186" s="8"/>
      <c r="G186" s="8"/>
      <c r="H186" s="8"/>
      <c r="I186" s="16"/>
      <c r="J186" s="16"/>
      <c r="K186" s="153"/>
      <c r="L186" s="18"/>
      <c r="M186" s="18"/>
      <c r="N186" s="18"/>
      <c r="O186" s="153"/>
      <c r="P186" s="153"/>
      <c r="Q186" s="153"/>
    </row>
    <row r="187" spans="1:17">
      <c r="A187" s="153"/>
      <c r="B187" s="153"/>
      <c r="C187" s="8"/>
      <c r="D187" s="16"/>
      <c r="E187" s="153"/>
      <c r="F187" s="8"/>
      <c r="G187" s="8"/>
      <c r="H187" s="8"/>
      <c r="I187" s="16"/>
      <c r="J187" s="16"/>
      <c r="K187" s="153"/>
      <c r="L187" s="18"/>
      <c r="M187" s="18"/>
      <c r="N187" s="18"/>
      <c r="O187" s="153"/>
      <c r="P187" s="153"/>
      <c r="Q187" s="153"/>
    </row>
    <row r="188" spans="1:17">
      <c r="A188" s="153"/>
      <c r="B188" s="153"/>
      <c r="C188" s="8"/>
      <c r="D188" s="16"/>
      <c r="E188" s="153"/>
      <c r="F188" s="8"/>
      <c r="G188" s="8"/>
      <c r="H188" s="8"/>
      <c r="I188" s="16"/>
      <c r="J188" s="16"/>
      <c r="K188" s="153"/>
      <c r="L188" s="18"/>
      <c r="M188" s="18"/>
      <c r="N188" s="18"/>
      <c r="O188" s="153"/>
      <c r="P188" s="153"/>
      <c r="Q188" s="153"/>
    </row>
    <row r="189" spans="1:17">
      <c r="A189" s="153"/>
      <c r="B189" s="153"/>
      <c r="C189" s="8"/>
      <c r="D189" s="16"/>
      <c r="E189" s="153"/>
      <c r="F189" s="8"/>
      <c r="G189" s="8"/>
      <c r="H189" s="8"/>
      <c r="I189" s="16"/>
      <c r="J189" s="16"/>
      <c r="K189" s="153"/>
      <c r="L189" s="18"/>
      <c r="M189" s="18"/>
      <c r="N189" s="18"/>
      <c r="O189" s="153"/>
      <c r="P189" s="153"/>
      <c r="Q189" s="153"/>
    </row>
    <row r="190" spans="1:17">
      <c r="A190" s="153"/>
      <c r="B190" s="153"/>
      <c r="C190" s="8"/>
      <c r="D190" s="16"/>
      <c r="E190" s="153"/>
      <c r="F190" s="8"/>
      <c r="G190" s="8"/>
      <c r="H190" s="8"/>
      <c r="I190" s="16"/>
      <c r="J190" s="16"/>
      <c r="K190" s="153"/>
      <c r="L190" s="18"/>
      <c r="M190" s="18"/>
      <c r="N190" s="18"/>
      <c r="O190" s="153"/>
      <c r="P190" s="153"/>
      <c r="Q190" s="153"/>
    </row>
    <row r="191" spans="1:17">
      <c r="A191" s="153"/>
      <c r="B191" s="153"/>
      <c r="C191" s="8"/>
      <c r="D191" s="16"/>
      <c r="E191" s="153"/>
      <c r="F191" s="8"/>
      <c r="G191" s="8"/>
      <c r="H191" s="8"/>
      <c r="I191" s="16"/>
      <c r="J191" s="16"/>
      <c r="K191" s="153"/>
      <c r="L191" s="18"/>
      <c r="M191" s="18"/>
      <c r="N191" s="18"/>
      <c r="O191" s="153"/>
      <c r="P191" s="153"/>
      <c r="Q191" s="153"/>
    </row>
    <row r="192" spans="1:17">
      <c r="A192" s="153"/>
      <c r="B192" s="153"/>
      <c r="C192" s="8"/>
      <c r="D192" s="16"/>
      <c r="E192" s="153"/>
      <c r="F192" s="8"/>
      <c r="G192" s="8"/>
      <c r="H192" s="8"/>
      <c r="I192" s="16"/>
      <c r="J192" s="16"/>
      <c r="K192" s="153"/>
      <c r="L192" s="18"/>
      <c r="M192" s="18"/>
      <c r="N192" s="18"/>
      <c r="O192" s="153"/>
      <c r="P192" s="153"/>
      <c r="Q192" s="153"/>
    </row>
    <row r="193" spans="1:17">
      <c r="A193" s="153"/>
      <c r="B193" s="153"/>
      <c r="C193" s="8"/>
      <c r="D193" s="16"/>
      <c r="E193" s="153"/>
      <c r="F193" s="8"/>
      <c r="G193" s="8"/>
      <c r="H193" s="8"/>
      <c r="I193" s="16"/>
      <c r="J193" s="16"/>
      <c r="K193" s="153"/>
      <c r="L193" s="18"/>
      <c r="M193" s="18"/>
      <c r="N193" s="18"/>
      <c r="O193" s="153"/>
      <c r="P193" s="153"/>
      <c r="Q193" s="153"/>
    </row>
    <row r="194" spans="1:17" ht="29.25" customHeight="1">
      <c r="A194" s="153"/>
      <c r="B194" s="153"/>
      <c r="C194" s="8"/>
      <c r="D194" s="16"/>
      <c r="E194" s="153"/>
      <c r="F194" s="8"/>
      <c r="G194" s="8"/>
      <c r="H194" s="8"/>
      <c r="I194" s="16"/>
      <c r="J194" s="16"/>
      <c r="K194" s="153"/>
      <c r="L194" s="18"/>
      <c r="M194" s="18"/>
      <c r="N194" s="18"/>
      <c r="O194" s="153"/>
      <c r="P194" s="153"/>
      <c r="Q194" s="153"/>
    </row>
    <row r="195" spans="1:17">
      <c r="A195" s="154"/>
      <c r="B195" s="154"/>
      <c r="C195" s="8"/>
      <c r="D195" s="16"/>
      <c r="E195" s="154"/>
      <c r="F195" s="8"/>
      <c r="G195" s="8"/>
      <c r="H195" s="8"/>
      <c r="I195" s="16"/>
      <c r="J195" s="16"/>
      <c r="K195" s="154"/>
      <c r="L195" s="18"/>
      <c r="M195" s="18"/>
      <c r="N195" s="18"/>
      <c r="O195" s="154"/>
      <c r="P195" s="154"/>
      <c r="Q195" s="154"/>
    </row>
    <row r="196" spans="1:17">
      <c r="A196" s="12" t="s">
        <v>85</v>
      </c>
      <c r="C196" s="12" t="s">
        <v>86</v>
      </c>
      <c r="D196" s="12" t="s">
        <v>184</v>
      </c>
      <c r="E196" s="21" t="s">
        <v>129</v>
      </c>
      <c r="F196" s="21" t="s">
        <v>89</v>
      </c>
      <c r="G196" s="21" t="s">
        <v>89</v>
      </c>
      <c r="H196" s="21" t="s">
        <v>91</v>
      </c>
      <c r="I196" s="21" t="s">
        <v>90</v>
      </c>
      <c r="J196" s="21" t="s">
        <v>89</v>
      </c>
      <c r="K196" s="21" t="s">
        <v>87</v>
      </c>
      <c r="L196" s="12" t="s">
        <v>91</v>
      </c>
      <c r="M196" s="12" t="s">
        <v>111</v>
      </c>
      <c r="N196" s="12" t="s">
        <v>145</v>
      </c>
      <c r="O196" s="12" t="s">
        <v>87</v>
      </c>
      <c r="P196" s="12" t="s">
        <v>87</v>
      </c>
      <c r="Q196" s="12" t="s">
        <v>87</v>
      </c>
    </row>
    <row r="199" spans="1:17">
      <c r="A199" s="145" t="s">
        <v>112</v>
      </c>
      <c r="B199" s="145"/>
      <c r="C199" s="145"/>
      <c r="D199" s="145"/>
      <c r="E199" s="145"/>
      <c r="F199" s="145"/>
      <c r="G199" s="145"/>
      <c r="H199" s="145"/>
      <c r="I199" s="145"/>
      <c r="J199" s="145"/>
      <c r="K199" s="145"/>
      <c r="L199" s="145"/>
      <c r="M199" s="145"/>
      <c r="N199" s="145"/>
      <c r="O199" s="145"/>
      <c r="P199" s="145"/>
      <c r="Q199" s="145"/>
    </row>
    <row r="200" spans="1:17">
      <c r="A200" s="146" t="s">
        <v>61</v>
      </c>
      <c r="B200" s="146" t="s">
        <v>62</v>
      </c>
      <c r="C200" s="148" t="s">
        <v>97</v>
      </c>
      <c r="D200" s="149"/>
      <c r="E200" s="148" t="s">
        <v>113</v>
      </c>
      <c r="F200" s="150"/>
      <c r="G200" s="150"/>
      <c r="H200" s="150"/>
      <c r="I200" s="150"/>
      <c r="J200" s="149"/>
      <c r="K200" s="148" t="s">
        <v>65</v>
      </c>
      <c r="L200" s="150"/>
      <c r="M200" s="150"/>
      <c r="N200" s="150"/>
      <c r="O200" s="149"/>
      <c r="P200" s="146" t="s">
        <v>66</v>
      </c>
      <c r="Q200" s="146" t="s">
        <v>67</v>
      </c>
    </row>
    <row r="201" spans="1:17">
      <c r="A201" s="147"/>
      <c r="B201" s="147"/>
      <c r="C201" s="15" t="s">
        <v>68</v>
      </c>
      <c r="D201" s="15" t="s">
        <v>114</v>
      </c>
      <c r="E201" s="16" t="s">
        <v>70</v>
      </c>
      <c r="F201" s="16" t="s">
        <v>71</v>
      </c>
      <c r="G201" s="16" t="s">
        <v>72</v>
      </c>
      <c r="H201" s="16" t="s">
        <v>103</v>
      </c>
      <c r="I201" s="16" t="s">
        <v>106</v>
      </c>
      <c r="J201" s="16" t="s">
        <v>104</v>
      </c>
      <c r="K201" s="16" t="s">
        <v>117</v>
      </c>
      <c r="L201" s="16" t="s">
        <v>118</v>
      </c>
      <c r="M201" s="16" t="s">
        <v>153</v>
      </c>
      <c r="N201" s="16" t="s">
        <v>74</v>
      </c>
      <c r="O201" s="16" t="s">
        <v>80</v>
      </c>
      <c r="P201" s="147"/>
      <c r="Q201" s="147"/>
    </row>
    <row r="202" spans="1:17">
      <c r="A202" s="152" t="s">
        <v>185</v>
      </c>
      <c r="B202" s="152" t="s">
        <v>186</v>
      </c>
      <c r="C202" s="16">
        <v>92</v>
      </c>
      <c r="D202" s="152">
        <f>AVERAGE(C202:C213)</f>
        <v>84.666666666666671</v>
      </c>
      <c r="E202" s="17"/>
      <c r="F202" s="17"/>
      <c r="G202" s="8"/>
      <c r="H202" s="16"/>
      <c r="I202" s="16"/>
      <c r="J202" s="152">
        <f>SUM(I202:I213)</f>
        <v>0</v>
      </c>
      <c r="K202" s="152" t="s">
        <v>82</v>
      </c>
      <c r="L202" s="18"/>
      <c r="M202" s="18"/>
      <c r="N202" s="152"/>
      <c r="O202" s="152">
        <f>SUM(N202:N213)</f>
        <v>0</v>
      </c>
      <c r="P202" s="152">
        <f>D202*0.1+J202*0.8+O202*0.1</f>
        <v>8.4666666666666668</v>
      </c>
      <c r="Q202" s="152">
        <f>P202*0.4</f>
        <v>3.3866666666666667</v>
      </c>
    </row>
    <row r="203" spans="1:17">
      <c r="A203" s="153"/>
      <c r="B203" s="153"/>
      <c r="C203" s="19">
        <v>80</v>
      </c>
      <c r="D203" s="153"/>
      <c r="E203" s="8"/>
      <c r="F203" s="8"/>
      <c r="G203" s="8"/>
      <c r="H203" s="16"/>
      <c r="I203" s="16"/>
      <c r="J203" s="153"/>
      <c r="K203" s="153"/>
      <c r="L203" s="18"/>
      <c r="M203" s="18"/>
      <c r="N203" s="153"/>
      <c r="O203" s="153"/>
      <c r="P203" s="153"/>
      <c r="Q203" s="153"/>
    </row>
    <row r="204" spans="1:17">
      <c r="A204" s="153"/>
      <c r="B204" s="153"/>
      <c r="C204" s="16">
        <v>82</v>
      </c>
      <c r="D204" s="153"/>
      <c r="E204" s="8"/>
      <c r="F204" s="8"/>
      <c r="G204" s="8"/>
      <c r="H204" s="16"/>
      <c r="I204" s="16"/>
      <c r="J204" s="153"/>
      <c r="K204" s="153"/>
      <c r="L204" s="18"/>
      <c r="M204" s="18"/>
      <c r="N204" s="153"/>
      <c r="O204" s="153"/>
      <c r="P204" s="153"/>
      <c r="Q204" s="153"/>
    </row>
    <row r="205" spans="1:17">
      <c r="A205" s="153"/>
      <c r="B205" s="153"/>
      <c r="C205" s="16"/>
      <c r="D205" s="153"/>
      <c r="E205" s="8"/>
      <c r="F205" s="8"/>
      <c r="G205" s="8"/>
      <c r="H205" s="16"/>
      <c r="I205" s="16"/>
      <c r="J205" s="153"/>
      <c r="K205" s="154"/>
      <c r="L205" s="18"/>
      <c r="M205" s="18"/>
      <c r="N205" s="154"/>
      <c r="O205" s="153"/>
      <c r="P205" s="153"/>
      <c r="Q205" s="153"/>
    </row>
    <row r="206" spans="1:17">
      <c r="A206" s="153"/>
      <c r="B206" s="153"/>
      <c r="C206" s="16"/>
      <c r="D206" s="153"/>
      <c r="E206" s="8"/>
      <c r="F206" s="8"/>
      <c r="G206" s="8"/>
      <c r="H206" s="16"/>
      <c r="I206" s="16"/>
      <c r="J206" s="153"/>
      <c r="K206" s="152" t="s">
        <v>157</v>
      </c>
      <c r="L206" s="18"/>
      <c r="M206" s="18"/>
      <c r="N206" s="152"/>
      <c r="O206" s="153"/>
      <c r="P206" s="153"/>
      <c r="Q206" s="153"/>
    </row>
    <row r="207" spans="1:17">
      <c r="A207" s="153"/>
      <c r="B207" s="153"/>
      <c r="C207" s="16"/>
      <c r="D207" s="153"/>
      <c r="E207" s="8"/>
      <c r="F207" s="8"/>
      <c r="G207" s="8"/>
      <c r="H207" s="16"/>
      <c r="I207" s="16"/>
      <c r="J207" s="153"/>
      <c r="K207" s="153"/>
      <c r="L207" s="18"/>
      <c r="M207" s="18"/>
      <c r="N207" s="153"/>
      <c r="O207" s="153"/>
      <c r="P207" s="153"/>
      <c r="Q207" s="153"/>
    </row>
    <row r="208" spans="1:17">
      <c r="A208" s="153"/>
      <c r="B208" s="153"/>
      <c r="C208" s="16"/>
      <c r="D208" s="153"/>
      <c r="E208" s="8"/>
      <c r="F208" s="8"/>
      <c r="G208" s="8"/>
      <c r="H208" s="16"/>
      <c r="I208" s="16"/>
      <c r="J208" s="153"/>
      <c r="K208" s="153"/>
      <c r="L208" s="18"/>
      <c r="M208" s="18"/>
      <c r="N208" s="153"/>
      <c r="O208" s="153"/>
      <c r="P208" s="153"/>
      <c r="Q208" s="153"/>
    </row>
    <row r="209" spans="1:17">
      <c r="A209" s="153"/>
      <c r="B209" s="153"/>
      <c r="C209" s="16"/>
      <c r="D209" s="153"/>
      <c r="E209" s="8"/>
      <c r="F209" s="8"/>
      <c r="G209" s="8"/>
      <c r="H209" s="16"/>
      <c r="I209" s="16"/>
      <c r="J209" s="153"/>
      <c r="K209" s="154"/>
      <c r="L209" s="18"/>
      <c r="M209" s="18"/>
      <c r="N209" s="154"/>
      <c r="O209" s="153"/>
      <c r="P209" s="153"/>
      <c r="Q209" s="153"/>
    </row>
    <row r="210" spans="1:17">
      <c r="A210" s="153"/>
      <c r="B210" s="153"/>
      <c r="C210" s="16"/>
      <c r="D210" s="153"/>
      <c r="E210" s="8"/>
      <c r="F210" s="8"/>
      <c r="G210" s="8"/>
      <c r="H210" s="16"/>
      <c r="I210" s="16"/>
      <c r="J210" s="153"/>
      <c r="K210" s="152" t="s">
        <v>187</v>
      </c>
      <c r="L210" s="18"/>
      <c r="M210" s="18"/>
      <c r="N210" s="152"/>
      <c r="O210" s="153"/>
      <c r="P210" s="153"/>
      <c r="Q210" s="153"/>
    </row>
    <row r="211" spans="1:17">
      <c r="A211" s="153"/>
      <c r="B211" s="153"/>
      <c r="C211" s="16"/>
      <c r="D211" s="153"/>
      <c r="E211" s="8"/>
      <c r="F211" s="8"/>
      <c r="G211" s="8"/>
      <c r="H211" s="16"/>
      <c r="I211" s="16"/>
      <c r="J211" s="153"/>
      <c r="K211" s="153"/>
      <c r="L211" s="18"/>
      <c r="M211" s="18"/>
      <c r="N211" s="153"/>
      <c r="O211" s="153"/>
      <c r="P211" s="153"/>
      <c r="Q211" s="153"/>
    </row>
    <row r="212" spans="1:17">
      <c r="A212" s="153"/>
      <c r="B212" s="153"/>
      <c r="C212" s="16"/>
      <c r="D212" s="153"/>
      <c r="E212" s="8"/>
      <c r="F212" s="8"/>
      <c r="G212" s="8"/>
      <c r="H212" s="16"/>
      <c r="I212" s="16"/>
      <c r="J212" s="153"/>
      <c r="K212" s="153"/>
      <c r="L212" s="18"/>
      <c r="M212" s="18"/>
      <c r="N212" s="153"/>
      <c r="O212" s="153"/>
      <c r="P212" s="153"/>
      <c r="Q212" s="153"/>
    </row>
    <row r="213" spans="1:17">
      <c r="A213" s="154"/>
      <c r="B213" s="154"/>
      <c r="C213" s="16"/>
      <c r="D213" s="154"/>
      <c r="E213" s="8"/>
      <c r="F213" s="8"/>
      <c r="G213" s="8"/>
      <c r="H213" s="16"/>
      <c r="I213" s="16"/>
      <c r="J213" s="154"/>
      <c r="K213" s="154"/>
      <c r="L213" s="18"/>
      <c r="M213" s="18"/>
      <c r="N213" s="154"/>
      <c r="O213" s="154"/>
      <c r="P213" s="154"/>
      <c r="Q213" s="154"/>
    </row>
    <row r="214" spans="1:17">
      <c r="A214" s="12" t="s">
        <v>107</v>
      </c>
      <c r="B214" s="12"/>
      <c r="C214" s="12" t="s">
        <v>188</v>
      </c>
      <c r="D214" s="21" t="s">
        <v>95</v>
      </c>
      <c r="E214" s="21" t="s">
        <v>88</v>
      </c>
      <c r="F214" s="21" t="s">
        <v>88</v>
      </c>
      <c r="G214" s="21" t="s">
        <v>93</v>
      </c>
      <c r="H214" s="21" t="s">
        <v>93</v>
      </c>
      <c r="I214" s="21" t="s">
        <v>88</v>
      </c>
      <c r="J214" s="21" t="s">
        <v>95</v>
      </c>
      <c r="K214" s="12"/>
      <c r="L214" s="12" t="s">
        <v>91</v>
      </c>
      <c r="M214" s="12" t="s">
        <v>189</v>
      </c>
      <c r="N214" s="12" t="s">
        <v>88</v>
      </c>
      <c r="O214" s="12" t="s">
        <v>95</v>
      </c>
      <c r="P214" s="12" t="s">
        <v>95</v>
      </c>
      <c r="Q214" s="12" t="s">
        <v>95</v>
      </c>
    </row>
    <row r="215" spans="1:17">
      <c r="A215" s="151" t="s">
        <v>190</v>
      </c>
      <c r="B215" s="151"/>
      <c r="C215" s="151"/>
      <c r="D215" s="151"/>
      <c r="E215" s="151"/>
      <c r="F215" s="151"/>
      <c r="G215" s="151"/>
      <c r="H215" s="151"/>
      <c r="I215" s="151"/>
      <c r="J215" s="151"/>
      <c r="K215" s="151"/>
      <c r="L215" s="151"/>
      <c r="M215" s="151"/>
      <c r="N215" s="151"/>
      <c r="O215" s="151"/>
      <c r="P215" s="151"/>
      <c r="Q215" s="151"/>
    </row>
    <row r="216" spans="1:17">
      <c r="A216" s="145"/>
      <c r="B216" s="145"/>
      <c r="C216" s="145"/>
      <c r="D216" s="145"/>
      <c r="E216" s="145"/>
      <c r="F216" s="145"/>
      <c r="G216" s="145"/>
      <c r="H216" s="145"/>
      <c r="I216" s="145"/>
      <c r="J216" s="145"/>
      <c r="K216" s="145"/>
      <c r="L216" s="145"/>
      <c r="M216" s="145"/>
      <c r="N216" s="145"/>
      <c r="O216" s="145"/>
      <c r="P216" s="145"/>
      <c r="Q216" s="145"/>
    </row>
    <row r="217" spans="1:17">
      <c r="A217" s="146" t="s">
        <v>61</v>
      </c>
      <c r="B217" s="146" t="s">
        <v>62</v>
      </c>
      <c r="C217" s="148" t="s">
        <v>191</v>
      </c>
      <c r="D217" s="150"/>
      <c r="E217" s="149"/>
      <c r="F217" s="148" t="s">
        <v>192</v>
      </c>
      <c r="G217" s="150"/>
      <c r="H217" s="150"/>
      <c r="I217" s="150"/>
      <c r="J217" s="150"/>
      <c r="K217" s="149"/>
      <c r="L217" s="148" t="s">
        <v>193</v>
      </c>
      <c r="M217" s="150"/>
      <c r="N217" s="150"/>
      <c r="O217" s="149"/>
      <c r="P217" s="146" t="s">
        <v>67</v>
      </c>
      <c r="Q217" s="146" t="s">
        <v>66</v>
      </c>
    </row>
    <row r="218" spans="1:17">
      <c r="A218" s="147"/>
      <c r="B218" s="147"/>
      <c r="C218" s="15" t="s">
        <v>68</v>
      </c>
      <c r="D218" s="15" t="s">
        <v>194</v>
      </c>
      <c r="E218" s="15" t="s">
        <v>148</v>
      </c>
      <c r="F218" s="16" t="s">
        <v>102</v>
      </c>
      <c r="G218" s="16" t="s">
        <v>71</v>
      </c>
      <c r="H218" s="16" t="s">
        <v>195</v>
      </c>
      <c r="I218" s="16" t="s">
        <v>196</v>
      </c>
      <c r="J218" s="16" t="s">
        <v>120</v>
      </c>
      <c r="K218" s="16" t="s">
        <v>116</v>
      </c>
      <c r="L218" s="16" t="s">
        <v>151</v>
      </c>
      <c r="M218" s="16" t="s">
        <v>197</v>
      </c>
      <c r="N218" s="16" t="s">
        <v>120</v>
      </c>
      <c r="O218" s="16" t="s">
        <v>141</v>
      </c>
      <c r="P218" s="147"/>
      <c r="Q218" s="147"/>
    </row>
    <row r="219" spans="1:17">
      <c r="A219" s="152" t="s">
        <v>185</v>
      </c>
      <c r="B219" s="152" t="s">
        <v>186</v>
      </c>
      <c r="C219" s="8">
        <v>92</v>
      </c>
      <c r="D219" s="16">
        <v>2</v>
      </c>
      <c r="E219" s="152">
        <f>(C219*D219+C220*D220+C221*D221+C222*D222+C223*D223+C224*D224+C225*D225+C226*D226+C227*D227+C228*D228+C229*D229+C230*D230)/SUM(D219:D230)</f>
        <v>83.75</v>
      </c>
      <c r="F219" s="17"/>
      <c r="G219" s="17"/>
      <c r="H219" s="8"/>
      <c r="I219" s="16"/>
      <c r="J219" s="16"/>
      <c r="K219" s="152">
        <f>SUM(J219:J230)</f>
        <v>0</v>
      </c>
      <c r="L219" s="18"/>
      <c r="M219" s="18"/>
      <c r="N219" s="18"/>
      <c r="O219" s="152">
        <f>SUM(N219:N230)+60</f>
        <v>60</v>
      </c>
      <c r="P219" s="152">
        <f>Q202</f>
        <v>3.3866666666666667</v>
      </c>
      <c r="Q219" s="152">
        <f>E219*0.1+K219*0.4+O219*0.1+P219</f>
        <v>17.761666666666667</v>
      </c>
    </row>
    <row r="220" spans="1:17">
      <c r="A220" s="153"/>
      <c r="B220" s="153"/>
      <c r="C220" s="8">
        <v>80</v>
      </c>
      <c r="D220" s="19">
        <v>3</v>
      </c>
      <c r="E220" s="153"/>
      <c r="F220" s="8"/>
      <c r="G220" s="8"/>
      <c r="H220" s="8"/>
      <c r="I220" s="16"/>
      <c r="J220" s="16"/>
      <c r="K220" s="153"/>
      <c r="L220" s="18"/>
      <c r="M220" s="18"/>
      <c r="N220" s="18"/>
      <c r="O220" s="153"/>
      <c r="P220" s="153"/>
      <c r="Q220" s="153"/>
    </row>
    <row r="221" spans="1:17">
      <c r="A221" s="153"/>
      <c r="B221" s="153"/>
      <c r="C221" s="8">
        <v>82</v>
      </c>
      <c r="D221" s="16">
        <v>3</v>
      </c>
      <c r="E221" s="153"/>
      <c r="F221" s="8"/>
      <c r="G221" s="8"/>
      <c r="H221" s="8"/>
      <c r="I221" s="16"/>
      <c r="J221" s="16"/>
      <c r="K221" s="153"/>
      <c r="L221" s="18"/>
      <c r="M221" s="18"/>
      <c r="N221" s="18"/>
      <c r="O221" s="153"/>
      <c r="P221" s="153"/>
      <c r="Q221" s="153"/>
    </row>
    <row r="222" spans="1:17">
      <c r="A222" s="153"/>
      <c r="B222" s="153"/>
      <c r="C222" s="8"/>
      <c r="D222" s="16"/>
      <c r="E222" s="153"/>
      <c r="F222" s="8"/>
      <c r="G222" s="8"/>
      <c r="H222" s="8"/>
      <c r="I222" s="16"/>
      <c r="J222" s="16"/>
      <c r="K222" s="153"/>
      <c r="L222" s="18"/>
      <c r="M222" s="18"/>
      <c r="N222" s="18"/>
      <c r="O222" s="153"/>
      <c r="P222" s="153"/>
      <c r="Q222" s="153"/>
    </row>
    <row r="223" spans="1:17">
      <c r="A223" s="153"/>
      <c r="B223" s="153"/>
      <c r="C223" s="8"/>
      <c r="D223" s="16"/>
      <c r="E223" s="153"/>
      <c r="F223" s="8"/>
      <c r="G223" s="8"/>
      <c r="H223" s="8"/>
      <c r="I223" s="16"/>
      <c r="J223" s="16"/>
      <c r="K223" s="153"/>
      <c r="L223" s="18"/>
      <c r="M223" s="18"/>
      <c r="N223" s="18"/>
      <c r="O223" s="153"/>
      <c r="P223" s="153"/>
      <c r="Q223" s="153"/>
    </row>
    <row r="224" spans="1:17">
      <c r="A224" s="153"/>
      <c r="B224" s="153"/>
      <c r="C224" s="8"/>
      <c r="D224" s="16"/>
      <c r="E224" s="153"/>
      <c r="F224" s="8"/>
      <c r="G224" s="8"/>
      <c r="H224" s="8"/>
      <c r="I224" s="16"/>
      <c r="J224" s="16"/>
      <c r="K224" s="153"/>
      <c r="L224" s="18"/>
      <c r="M224" s="18"/>
      <c r="N224" s="18"/>
      <c r="O224" s="153"/>
      <c r="P224" s="153"/>
      <c r="Q224" s="153"/>
    </row>
    <row r="225" spans="1:17">
      <c r="A225" s="153"/>
      <c r="B225" s="153"/>
      <c r="C225" s="8"/>
      <c r="D225" s="16"/>
      <c r="E225" s="153"/>
      <c r="F225" s="8"/>
      <c r="G225" s="8"/>
      <c r="H225" s="8"/>
      <c r="I225" s="16"/>
      <c r="J225" s="16"/>
      <c r="K225" s="153"/>
      <c r="L225" s="18"/>
      <c r="M225" s="18"/>
      <c r="N225" s="18"/>
      <c r="O225" s="153"/>
      <c r="P225" s="153"/>
      <c r="Q225" s="153"/>
    </row>
    <row r="226" spans="1:17">
      <c r="A226" s="153"/>
      <c r="B226" s="153"/>
      <c r="C226" s="8"/>
      <c r="D226" s="16"/>
      <c r="E226" s="153"/>
      <c r="F226" s="8"/>
      <c r="G226" s="8"/>
      <c r="H226" s="8"/>
      <c r="I226" s="16"/>
      <c r="J226" s="16"/>
      <c r="K226" s="153"/>
      <c r="L226" s="18"/>
      <c r="M226" s="18"/>
      <c r="N226" s="18"/>
      <c r="O226" s="153"/>
      <c r="P226" s="153"/>
      <c r="Q226" s="153"/>
    </row>
    <row r="227" spans="1:17">
      <c r="A227" s="153"/>
      <c r="B227" s="153"/>
      <c r="C227" s="8"/>
      <c r="D227" s="16"/>
      <c r="E227" s="153"/>
      <c r="F227" s="8"/>
      <c r="G227" s="8"/>
      <c r="H227" s="8"/>
      <c r="I227" s="16"/>
      <c r="J227" s="16"/>
      <c r="K227" s="153"/>
      <c r="L227" s="18"/>
      <c r="M227" s="18"/>
      <c r="N227" s="18"/>
      <c r="O227" s="153"/>
      <c r="P227" s="153"/>
      <c r="Q227" s="153"/>
    </row>
    <row r="228" spans="1:17">
      <c r="A228" s="153"/>
      <c r="B228" s="153"/>
      <c r="C228" s="8"/>
      <c r="D228" s="16"/>
      <c r="E228" s="153"/>
      <c r="F228" s="8"/>
      <c r="G228" s="8"/>
      <c r="H228" s="8"/>
      <c r="I228" s="16"/>
      <c r="J228" s="16"/>
      <c r="K228" s="153"/>
      <c r="L228" s="18"/>
      <c r="M228" s="18"/>
      <c r="N228" s="18"/>
      <c r="O228" s="153"/>
      <c r="P228" s="153"/>
      <c r="Q228" s="153"/>
    </row>
    <row r="229" spans="1:17">
      <c r="A229" s="153"/>
      <c r="B229" s="153"/>
      <c r="C229" s="8"/>
      <c r="D229" s="16"/>
      <c r="E229" s="153"/>
      <c r="F229" s="8"/>
      <c r="G229" s="8"/>
      <c r="H229" s="8"/>
      <c r="I229" s="16"/>
      <c r="J229" s="16"/>
      <c r="K229" s="153"/>
      <c r="L229" s="18"/>
      <c r="M229" s="18"/>
      <c r="N229" s="18"/>
      <c r="O229" s="153"/>
      <c r="P229" s="153"/>
      <c r="Q229" s="153"/>
    </row>
    <row r="230" spans="1:17">
      <c r="A230" s="154"/>
      <c r="B230" s="154"/>
      <c r="C230" s="8"/>
      <c r="D230" s="16"/>
      <c r="E230" s="154"/>
      <c r="F230" s="8"/>
      <c r="G230" s="8"/>
      <c r="H230" s="8"/>
      <c r="I230" s="16"/>
      <c r="J230" s="16"/>
      <c r="K230" s="154"/>
      <c r="L230" s="18"/>
      <c r="M230" s="18"/>
      <c r="N230" s="18"/>
      <c r="O230" s="154"/>
      <c r="P230" s="154"/>
      <c r="Q230" s="154"/>
    </row>
    <row r="231" spans="1:17">
      <c r="A231" s="12" t="s">
        <v>107</v>
      </c>
      <c r="C231" s="12" t="s">
        <v>188</v>
      </c>
      <c r="D231" s="12" t="s">
        <v>198</v>
      </c>
      <c r="E231" s="21" t="s">
        <v>95</v>
      </c>
      <c r="F231" s="21" t="s">
        <v>88</v>
      </c>
      <c r="G231" s="21" t="s">
        <v>88</v>
      </c>
      <c r="H231" s="21" t="s">
        <v>93</v>
      </c>
      <c r="I231" s="21" t="s">
        <v>93</v>
      </c>
      <c r="J231" s="21" t="s">
        <v>88</v>
      </c>
      <c r="K231" s="21" t="s">
        <v>95</v>
      </c>
      <c r="L231" s="12" t="s">
        <v>93</v>
      </c>
      <c r="M231" s="12" t="s">
        <v>189</v>
      </c>
      <c r="N231" s="12" t="s">
        <v>88</v>
      </c>
      <c r="O231" s="12" t="s">
        <v>87</v>
      </c>
      <c r="P231" s="12" t="s">
        <v>95</v>
      </c>
      <c r="Q231" s="12" t="s">
        <v>95</v>
      </c>
    </row>
    <row r="232" spans="1:17" ht="30" customHeight="1"/>
    <row r="233" spans="1:17">
      <c r="A233" s="145" t="s">
        <v>112</v>
      </c>
      <c r="B233" s="145"/>
      <c r="C233" s="145"/>
      <c r="D233" s="145"/>
      <c r="E233" s="145"/>
      <c r="F233" s="145"/>
      <c r="G233" s="145"/>
      <c r="H233" s="145"/>
      <c r="I233" s="145"/>
      <c r="J233" s="145"/>
      <c r="K233" s="145"/>
      <c r="L233" s="145"/>
      <c r="M233" s="145"/>
      <c r="N233" s="145"/>
      <c r="O233" s="145"/>
      <c r="P233" s="145"/>
      <c r="Q233" s="145"/>
    </row>
    <row r="234" spans="1:17">
      <c r="A234" s="146" t="s">
        <v>61</v>
      </c>
      <c r="B234" s="146" t="s">
        <v>62</v>
      </c>
      <c r="C234" s="148" t="s">
        <v>191</v>
      </c>
      <c r="D234" s="149"/>
      <c r="E234" s="148" t="s">
        <v>192</v>
      </c>
      <c r="F234" s="150"/>
      <c r="G234" s="150"/>
      <c r="H234" s="150"/>
      <c r="I234" s="150"/>
      <c r="J234" s="149"/>
      <c r="K234" s="148" t="s">
        <v>65</v>
      </c>
      <c r="L234" s="150"/>
      <c r="M234" s="150"/>
      <c r="N234" s="150"/>
      <c r="O234" s="149"/>
      <c r="P234" s="146" t="s">
        <v>66</v>
      </c>
      <c r="Q234" s="146" t="s">
        <v>67</v>
      </c>
    </row>
    <row r="235" spans="1:17">
      <c r="A235" s="147"/>
      <c r="B235" s="147"/>
      <c r="C235" s="15" t="s">
        <v>147</v>
      </c>
      <c r="D235" s="15" t="s">
        <v>199</v>
      </c>
      <c r="E235" s="16" t="s">
        <v>102</v>
      </c>
      <c r="F235" s="16" t="s">
        <v>152</v>
      </c>
      <c r="G235" s="16" t="s">
        <v>195</v>
      </c>
      <c r="H235" s="16" t="s">
        <v>196</v>
      </c>
      <c r="I235" s="16" t="s">
        <v>120</v>
      </c>
      <c r="J235" s="16" t="s">
        <v>116</v>
      </c>
      <c r="K235" s="16" t="s">
        <v>117</v>
      </c>
      <c r="L235" s="16" t="s">
        <v>151</v>
      </c>
      <c r="M235" s="16" t="s">
        <v>153</v>
      </c>
      <c r="N235" s="16" t="s">
        <v>120</v>
      </c>
      <c r="O235" s="16" t="s">
        <v>141</v>
      </c>
      <c r="P235" s="147"/>
      <c r="Q235" s="147"/>
    </row>
    <row r="236" spans="1:17">
      <c r="A236" s="152" t="s">
        <v>200</v>
      </c>
      <c r="B236" s="152">
        <v>20184026010</v>
      </c>
      <c r="C236" s="16">
        <v>88</v>
      </c>
      <c r="D236" s="152">
        <f>AVERAGE(C236:C247)</f>
        <v>82.333333333333329</v>
      </c>
      <c r="E236" s="17"/>
      <c r="F236" s="17"/>
      <c r="G236" s="8"/>
      <c r="H236" s="16"/>
      <c r="I236" s="16"/>
      <c r="J236" s="152"/>
      <c r="K236" s="152" t="s">
        <v>123</v>
      </c>
      <c r="L236" s="18" t="s">
        <v>201</v>
      </c>
      <c r="M236" s="18" t="s">
        <v>202</v>
      </c>
      <c r="N236" s="152">
        <v>10</v>
      </c>
      <c r="O236" s="152">
        <f>SUM(N236:N247)</f>
        <v>18</v>
      </c>
      <c r="P236" s="152">
        <f>D236*0.1+J236*0.8+O236*0.1</f>
        <v>10.033333333333333</v>
      </c>
      <c r="Q236" s="152">
        <f>P236*0.4</f>
        <v>4.0133333333333336</v>
      </c>
    </row>
    <row r="237" spans="1:17">
      <c r="A237" s="153"/>
      <c r="B237" s="153"/>
      <c r="C237" s="19">
        <v>76</v>
      </c>
      <c r="D237" s="153"/>
      <c r="E237" s="8"/>
      <c r="F237" s="8"/>
      <c r="G237" s="8"/>
      <c r="H237" s="16"/>
      <c r="I237" s="16"/>
      <c r="J237" s="153"/>
      <c r="K237" s="153"/>
      <c r="L237" s="18"/>
      <c r="M237" s="18"/>
      <c r="N237" s="153"/>
      <c r="O237" s="153"/>
      <c r="P237" s="153"/>
      <c r="Q237" s="153"/>
    </row>
    <row r="238" spans="1:17">
      <c r="A238" s="153"/>
      <c r="B238" s="153"/>
      <c r="C238" s="16">
        <v>83</v>
      </c>
      <c r="D238" s="153"/>
      <c r="E238" s="8"/>
      <c r="F238" s="8"/>
      <c r="G238" s="8"/>
      <c r="H238" s="16"/>
      <c r="I238" s="16"/>
      <c r="J238" s="153"/>
      <c r="K238" s="153"/>
      <c r="L238" s="18"/>
      <c r="M238" s="18"/>
      <c r="N238" s="153"/>
      <c r="O238" s="153"/>
      <c r="P238" s="153"/>
      <c r="Q238" s="153"/>
    </row>
    <row r="239" spans="1:17">
      <c r="A239" s="153"/>
      <c r="B239" s="153"/>
      <c r="C239" s="16"/>
      <c r="D239" s="153"/>
      <c r="E239" s="8"/>
      <c r="F239" s="8"/>
      <c r="G239" s="8"/>
      <c r="H239" s="16"/>
      <c r="I239" s="16"/>
      <c r="J239" s="153"/>
      <c r="K239" s="154"/>
      <c r="L239" s="18"/>
      <c r="M239" s="18"/>
      <c r="N239" s="154"/>
      <c r="O239" s="153"/>
      <c r="P239" s="153"/>
      <c r="Q239" s="153"/>
    </row>
    <row r="240" spans="1:17">
      <c r="A240" s="153"/>
      <c r="B240" s="153"/>
      <c r="C240" s="16"/>
      <c r="D240" s="153"/>
      <c r="E240" s="8"/>
      <c r="F240" s="8"/>
      <c r="G240" s="8"/>
      <c r="H240" s="16"/>
      <c r="I240" s="16"/>
      <c r="J240" s="153"/>
      <c r="K240" s="152" t="s">
        <v>203</v>
      </c>
      <c r="L240" s="18"/>
      <c r="M240" s="18"/>
      <c r="N240" s="152"/>
      <c r="O240" s="153"/>
      <c r="P240" s="153"/>
      <c r="Q240" s="153"/>
    </row>
    <row r="241" spans="1:17">
      <c r="A241" s="153"/>
      <c r="B241" s="153"/>
      <c r="C241" s="16"/>
      <c r="D241" s="153"/>
      <c r="E241" s="8"/>
      <c r="F241" s="8"/>
      <c r="G241" s="8"/>
      <c r="H241" s="16"/>
      <c r="I241" s="16"/>
      <c r="J241" s="153"/>
      <c r="K241" s="153"/>
      <c r="L241" s="18"/>
      <c r="M241" s="18"/>
      <c r="N241" s="153"/>
      <c r="O241" s="153"/>
      <c r="P241" s="153"/>
      <c r="Q241" s="153"/>
    </row>
    <row r="242" spans="1:17">
      <c r="A242" s="153"/>
      <c r="B242" s="153"/>
      <c r="C242" s="16"/>
      <c r="D242" s="153"/>
      <c r="E242" s="8"/>
      <c r="F242" s="8"/>
      <c r="G242" s="8"/>
      <c r="H242" s="16"/>
      <c r="I242" s="16"/>
      <c r="J242" s="153"/>
      <c r="K242" s="153"/>
      <c r="L242" s="18"/>
      <c r="M242" s="18"/>
      <c r="N242" s="153"/>
      <c r="O242" s="153"/>
      <c r="P242" s="153"/>
      <c r="Q242" s="153"/>
    </row>
    <row r="243" spans="1:17">
      <c r="A243" s="153"/>
      <c r="B243" s="153"/>
      <c r="C243" s="16"/>
      <c r="D243" s="153"/>
      <c r="E243" s="8"/>
      <c r="F243" s="8"/>
      <c r="G243" s="8"/>
      <c r="H243" s="16"/>
      <c r="I243" s="16"/>
      <c r="J243" s="153"/>
      <c r="K243" s="154"/>
      <c r="L243" s="18"/>
      <c r="M243" s="18"/>
      <c r="N243" s="154"/>
      <c r="O243" s="153"/>
      <c r="P243" s="153"/>
      <c r="Q243" s="153"/>
    </row>
    <row r="244" spans="1:17">
      <c r="A244" s="153"/>
      <c r="B244" s="153"/>
      <c r="C244" s="16"/>
      <c r="D244" s="153"/>
      <c r="E244" s="8"/>
      <c r="F244" s="8"/>
      <c r="G244" s="8"/>
      <c r="H244" s="16"/>
      <c r="I244" s="16"/>
      <c r="J244" s="153"/>
      <c r="K244" s="152" t="s">
        <v>187</v>
      </c>
      <c r="L244" s="18" t="s">
        <v>204</v>
      </c>
      <c r="M244" s="18" t="s">
        <v>205</v>
      </c>
      <c r="N244" s="152">
        <v>8</v>
      </c>
      <c r="O244" s="153"/>
      <c r="P244" s="153"/>
      <c r="Q244" s="153"/>
    </row>
    <row r="245" spans="1:17">
      <c r="A245" s="153"/>
      <c r="B245" s="153"/>
      <c r="C245" s="16"/>
      <c r="D245" s="153"/>
      <c r="E245" s="8"/>
      <c r="F245" s="8"/>
      <c r="G245" s="8"/>
      <c r="H245" s="16"/>
      <c r="I245" s="16"/>
      <c r="J245" s="153"/>
      <c r="K245" s="153"/>
      <c r="L245" s="18"/>
      <c r="M245" s="18"/>
      <c r="N245" s="153"/>
      <c r="O245" s="153"/>
      <c r="P245" s="153"/>
      <c r="Q245" s="153"/>
    </row>
    <row r="246" spans="1:17">
      <c r="A246" s="153"/>
      <c r="B246" s="153"/>
      <c r="C246" s="16"/>
      <c r="D246" s="153"/>
      <c r="E246" s="8"/>
      <c r="F246" s="8"/>
      <c r="G246" s="8"/>
      <c r="H246" s="16"/>
      <c r="I246" s="16"/>
      <c r="J246" s="153"/>
      <c r="K246" s="153"/>
      <c r="L246" s="18"/>
      <c r="M246" s="18"/>
      <c r="N246" s="153"/>
      <c r="O246" s="153"/>
      <c r="P246" s="153"/>
      <c r="Q246" s="153"/>
    </row>
    <row r="247" spans="1:17">
      <c r="A247" s="154"/>
      <c r="B247" s="154"/>
      <c r="C247" s="16"/>
      <c r="D247" s="154"/>
      <c r="E247" s="8"/>
      <c r="F247" s="8"/>
      <c r="G247" s="8"/>
      <c r="H247" s="16"/>
      <c r="I247" s="16"/>
      <c r="J247" s="154"/>
      <c r="K247" s="154"/>
      <c r="L247" s="18"/>
      <c r="M247" s="18"/>
      <c r="N247" s="154"/>
      <c r="O247" s="154"/>
      <c r="P247" s="154"/>
      <c r="Q247" s="154"/>
    </row>
    <row r="248" spans="1:17">
      <c r="A248" s="12" t="s">
        <v>85</v>
      </c>
      <c r="B248" s="12"/>
      <c r="C248" s="12" t="s">
        <v>188</v>
      </c>
      <c r="D248" s="21" t="s">
        <v>95</v>
      </c>
      <c r="E248" s="21" t="s">
        <v>88</v>
      </c>
      <c r="F248" s="21" t="s">
        <v>88</v>
      </c>
      <c r="G248" s="21" t="s">
        <v>93</v>
      </c>
      <c r="H248" s="21" t="s">
        <v>91</v>
      </c>
      <c r="I248" s="21" t="s">
        <v>88</v>
      </c>
      <c r="J248" s="21" t="s">
        <v>95</v>
      </c>
      <c r="K248" s="12"/>
      <c r="L248" s="12" t="s">
        <v>93</v>
      </c>
      <c r="M248" s="12" t="s">
        <v>189</v>
      </c>
      <c r="N248" s="12" t="s">
        <v>89</v>
      </c>
      <c r="O248" s="12" t="s">
        <v>95</v>
      </c>
      <c r="P248" s="12" t="s">
        <v>95</v>
      </c>
      <c r="Q248" s="12" t="s">
        <v>95</v>
      </c>
    </row>
    <row r="249" spans="1:17">
      <c r="A249" s="151" t="s">
        <v>96</v>
      </c>
      <c r="B249" s="151"/>
      <c r="C249" s="151"/>
      <c r="D249" s="151"/>
      <c r="E249" s="151"/>
      <c r="F249" s="151"/>
      <c r="G249" s="151"/>
      <c r="H249" s="151"/>
      <c r="I249" s="151"/>
      <c r="J249" s="151"/>
      <c r="K249" s="151"/>
      <c r="L249" s="151"/>
      <c r="M249" s="151"/>
      <c r="N249" s="151"/>
      <c r="O249" s="151"/>
      <c r="P249" s="151"/>
      <c r="Q249" s="151"/>
    </row>
    <row r="250" spans="1:17">
      <c r="A250" s="145"/>
      <c r="B250" s="145"/>
      <c r="C250" s="145"/>
      <c r="D250" s="145"/>
      <c r="E250" s="145"/>
      <c r="F250" s="145"/>
      <c r="G250" s="145"/>
      <c r="H250" s="145"/>
      <c r="I250" s="145"/>
      <c r="J250" s="145"/>
      <c r="K250" s="145"/>
      <c r="L250" s="145"/>
      <c r="M250" s="145"/>
      <c r="N250" s="145"/>
      <c r="O250" s="145"/>
      <c r="P250" s="145"/>
      <c r="Q250" s="145"/>
    </row>
    <row r="251" spans="1:17">
      <c r="A251" s="146" t="s">
        <v>61</v>
      </c>
      <c r="B251" s="146" t="s">
        <v>62</v>
      </c>
      <c r="C251" s="148" t="s">
        <v>191</v>
      </c>
      <c r="D251" s="150"/>
      <c r="E251" s="149"/>
      <c r="F251" s="148" t="s">
        <v>192</v>
      </c>
      <c r="G251" s="150"/>
      <c r="H251" s="150"/>
      <c r="I251" s="150"/>
      <c r="J251" s="150"/>
      <c r="K251" s="149"/>
      <c r="L251" s="148" t="s">
        <v>131</v>
      </c>
      <c r="M251" s="150"/>
      <c r="N251" s="150"/>
      <c r="O251" s="149"/>
      <c r="P251" s="146" t="s">
        <v>67</v>
      </c>
      <c r="Q251" s="146" t="s">
        <v>66</v>
      </c>
    </row>
    <row r="252" spans="1:17">
      <c r="A252" s="147"/>
      <c r="B252" s="147"/>
      <c r="C252" s="15" t="s">
        <v>147</v>
      </c>
      <c r="D252" s="15" t="s">
        <v>194</v>
      </c>
      <c r="E252" s="15" t="s">
        <v>148</v>
      </c>
      <c r="F252" s="16" t="s">
        <v>102</v>
      </c>
      <c r="G252" s="16" t="s">
        <v>152</v>
      </c>
      <c r="H252" s="16" t="s">
        <v>72</v>
      </c>
      <c r="I252" s="16" t="s">
        <v>196</v>
      </c>
      <c r="J252" s="16" t="s">
        <v>120</v>
      </c>
      <c r="K252" s="16" t="s">
        <v>116</v>
      </c>
      <c r="L252" s="16" t="s">
        <v>118</v>
      </c>
      <c r="M252" s="16" t="s">
        <v>197</v>
      </c>
      <c r="N252" s="16" t="s">
        <v>120</v>
      </c>
      <c r="O252" s="16" t="s">
        <v>141</v>
      </c>
      <c r="P252" s="147"/>
      <c r="Q252" s="147"/>
    </row>
    <row r="253" spans="1:17">
      <c r="A253" s="152" t="s">
        <v>200</v>
      </c>
      <c r="B253" s="152">
        <v>20184026010</v>
      </c>
      <c r="C253" s="16">
        <v>88</v>
      </c>
      <c r="D253" s="16">
        <v>2</v>
      </c>
      <c r="E253" s="152">
        <f>(C253*D253+C254*D254+C255*D255+C256*D256+C257*D257+C258*D258+C259*D259+C260*D260+C261*D261+C262*D262+C263*D263+C264*D264)/SUM(D253:D264)</f>
        <v>81.625</v>
      </c>
      <c r="F253" s="17"/>
      <c r="G253" s="22"/>
      <c r="H253" s="8"/>
      <c r="I253" s="16"/>
      <c r="J253" s="16"/>
      <c r="K253" s="152">
        <f>SUM(J253:J264)</f>
        <v>0</v>
      </c>
      <c r="L253" s="18" t="s">
        <v>201</v>
      </c>
      <c r="M253" s="18" t="s">
        <v>202</v>
      </c>
      <c r="N253" s="18">
        <v>10</v>
      </c>
      <c r="O253" s="152">
        <f>SUM(N253:N264)+60</f>
        <v>78</v>
      </c>
      <c r="P253" s="152">
        <f>Q236</f>
        <v>4.0133333333333336</v>
      </c>
      <c r="Q253" s="152">
        <f>E253*0.1+K253*0.4+O253*0.1+P253</f>
        <v>19.975833333333334</v>
      </c>
    </row>
    <row r="254" spans="1:17">
      <c r="A254" s="153"/>
      <c r="B254" s="153"/>
      <c r="C254" s="19">
        <v>76</v>
      </c>
      <c r="D254" s="19">
        <v>3</v>
      </c>
      <c r="E254" s="153"/>
      <c r="F254" s="8"/>
      <c r="G254" s="8"/>
      <c r="H254" s="8"/>
      <c r="I254" s="16"/>
      <c r="J254" s="16"/>
      <c r="K254" s="153"/>
      <c r="L254" s="18" t="s">
        <v>204</v>
      </c>
      <c r="M254" s="18" t="s">
        <v>205</v>
      </c>
      <c r="N254" s="18">
        <v>8</v>
      </c>
      <c r="O254" s="153"/>
      <c r="P254" s="153"/>
      <c r="Q254" s="153"/>
    </row>
    <row r="255" spans="1:17">
      <c r="A255" s="153"/>
      <c r="B255" s="153"/>
      <c r="C255" s="16">
        <v>83</v>
      </c>
      <c r="D255" s="16">
        <v>3</v>
      </c>
      <c r="E255" s="153"/>
      <c r="F255" s="8"/>
      <c r="G255" s="8"/>
      <c r="H255" s="8"/>
      <c r="I255" s="16"/>
      <c r="J255" s="16"/>
      <c r="K255" s="153"/>
      <c r="L255" s="18"/>
      <c r="M255" s="18"/>
      <c r="N255" s="18"/>
      <c r="O255" s="153"/>
      <c r="P255" s="153"/>
      <c r="Q255" s="153"/>
    </row>
    <row r="256" spans="1:17">
      <c r="A256" s="153"/>
      <c r="B256" s="153"/>
      <c r="C256" s="8"/>
      <c r="D256" s="16"/>
      <c r="E256" s="153"/>
      <c r="F256" s="8"/>
      <c r="G256" s="8"/>
      <c r="H256" s="8"/>
      <c r="I256" s="16"/>
      <c r="J256" s="16"/>
      <c r="K256" s="153"/>
      <c r="L256" s="18"/>
      <c r="M256" s="18"/>
      <c r="N256" s="18"/>
      <c r="O256" s="153"/>
      <c r="P256" s="153"/>
      <c r="Q256" s="153"/>
    </row>
    <row r="257" spans="1:17">
      <c r="A257" s="153"/>
      <c r="B257" s="153"/>
      <c r="C257" s="8"/>
      <c r="D257" s="16"/>
      <c r="E257" s="153"/>
      <c r="F257" s="8"/>
      <c r="G257" s="8"/>
      <c r="H257" s="8"/>
      <c r="I257" s="16"/>
      <c r="J257" s="16"/>
      <c r="K257" s="153"/>
      <c r="L257" s="18"/>
      <c r="M257" s="18"/>
      <c r="N257" s="18"/>
      <c r="O257" s="153"/>
      <c r="P257" s="153"/>
      <c r="Q257" s="153"/>
    </row>
    <row r="258" spans="1:17">
      <c r="A258" s="153"/>
      <c r="B258" s="153"/>
      <c r="C258" s="8"/>
      <c r="D258" s="16"/>
      <c r="E258" s="153"/>
      <c r="F258" s="8"/>
      <c r="G258" s="8"/>
      <c r="H258" s="8"/>
      <c r="I258" s="16"/>
      <c r="J258" s="16"/>
      <c r="K258" s="153"/>
      <c r="L258" s="18"/>
      <c r="M258" s="18"/>
      <c r="N258" s="18"/>
      <c r="O258" s="153"/>
      <c r="P258" s="153"/>
      <c r="Q258" s="153"/>
    </row>
    <row r="259" spans="1:17">
      <c r="A259" s="153"/>
      <c r="B259" s="153"/>
      <c r="C259" s="8"/>
      <c r="D259" s="16"/>
      <c r="E259" s="153"/>
      <c r="F259" s="8"/>
      <c r="G259" s="8"/>
      <c r="H259" s="8"/>
      <c r="I259" s="16"/>
      <c r="J259" s="16"/>
      <c r="K259" s="153"/>
      <c r="L259" s="18"/>
      <c r="M259" s="18"/>
      <c r="N259" s="18"/>
      <c r="O259" s="153"/>
      <c r="P259" s="153"/>
      <c r="Q259" s="153"/>
    </row>
    <row r="260" spans="1:17">
      <c r="A260" s="153"/>
      <c r="B260" s="153"/>
      <c r="C260" s="8"/>
      <c r="D260" s="16"/>
      <c r="E260" s="153"/>
      <c r="F260" s="8"/>
      <c r="G260" s="8"/>
      <c r="H260" s="8"/>
      <c r="I260" s="16"/>
      <c r="J260" s="16"/>
      <c r="K260" s="153"/>
      <c r="L260" s="18"/>
      <c r="M260" s="18"/>
      <c r="N260" s="18"/>
      <c r="O260" s="153"/>
      <c r="P260" s="153"/>
      <c r="Q260" s="153"/>
    </row>
    <row r="261" spans="1:17">
      <c r="A261" s="153"/>
      <c r="B261" s="153"/>
      <c r="C261" s="8"/>
      <c r="D261" s="16"/>
      <c r="E261" s="153"/>
      <c r="F261" s="8"/>
      <c r="G261" s="8"/>
      <c r="H261" s="8"/>
      <c r="I261" s="16"/>
      <c r="J261" s="16"/>
      <c r="K261" s="153"/>
      <c r="L261" s="18"/>
      <c r="M261" s="18"/>
      <c r="N261" s="18"/>
      <c r="O261" s="153"/>
      <c r="P261" s="153"/>
      <c r="Q261" s="153"/>
    </row>
    <row r="262" spans="1:17">
      <c r="A262" s="153"/>
      <c r="B262" s="153"/>
      <c r="C262" s="8"/>
      <c r="D262" s="16"/>
      <c r="E262" s="153"/>
      <c r="F262" s="8"/>
      <c r="G262" s="8"/>
      <c r="H262" s="8"/>
      <c r="I262" s="16"/>
      <c r="J262" s="16"/>
      <c r="K262" s="153"/>
      <c r="L262" s="18"/>
      <c r="M262" s="18"/>
      <c r="N262" s="18"/>
      <c r="O262" s="153"/>
      <c r="P262" s="153"/>
      <c r="Q262" s="153"/>
    </row>
    <row r="263" spans="1:17">
      <c r="A263" s="153"/>
      <c r="B263" s="153"/>
      <c r="C263" s="8"/>
      <c r="D263" s="16"/>
      <c r="E263" s="153"/>
      <c r="F263" s="8"/>
      <c r="G263" s="8"/>
      <c r="H263" s="8"/>
      <c r="I263" s="16"/>
      <c r="J263" s="16"/>
      <c r="K263" s="153"/>
      <c r="L263" s="18"/>
      <c r="M263" s="18"/>
      <c r="N263" s="18"/>
      <c r="O263" s="153"/>
      <c r="P263" s="153"/>
      <c r="Q263" s="153"/>
    </row>
    <row r="264" spans="1:17">
      <c r="A264" s="154"/>
      <c r="B264" s="154"/>
      <c r="C264" s="8"/>
      <c r="D264" s="16"/>
      <c r="E264" s="154"/>
      <c r="F264" s="8"/>
      <c r="G264" s="8"/>
      <c r="H264" s="8"/>
      <c r="I264" s="16"/>
      <c r="J264" s="16"/>
      <c r="K264" s="154"/>
      <c r="L264" s="18"/>
      <c r="M264" s="18"/>
      <c r="N264" s="18"/>
      <c r="O264" s="154"/>
      <c r="P264" s="154"/>
      <c r="Q264" s="154"/>
    </row>
    <row r="265" spans="1:17">
      <c r="A265" s="12" t="s">
        <v>107</v>
      </c>
      <c r="C265" s="12" t="s">
        <v>188</v>
      </c>
      <c r="D265" s="12" t="s">
        <v>198</v>
      </c>
      <c r="E265" s="21" t="s">
        <v>95</v>
      </c>
      <c r="F265" s="21" t="s">
        <v>88</v>
      </c>
      <c r="G265" s="21" t="s">
        <v>88</v>
      </c>
      <c r="H265" s="21" t="s">
        <v>93</v>
      </c>
      <c r="I265" s="21" t="s">
        <v>93</v>
      </c>
      <c r="J265" s="21" t="s">
        <v>88</v>
      </c>
      <c r="K265" s="21" t="s">
        <v>95</v>
      </c>
      <c r="L265" s="12" t="s">
        <v>93</v>
      </c>
      <c r="M265" s="12" t="s">
        <v>189</v>
      </c>
      <c r="N265" s="12" t="s">
        <v>88</v>
      </c>
      <c r="O265" s="12" t="s">
        <v>95</v>
      </c>
      <c r="P265" s="12" t="s">
        <v>95</v>
      </c>
      <c r="Q265" s="12" t="s">
        <v>95</v>
      </c>
    </row>
    <row r="266" spans="1:17" ht="26.25" customHeight="1"/>
    <row r="267" spans="1:17">
      <c r="A267" s="145" t="s">
        <v>112</v>
      </c>
      <c r="B267" s="145"/>
      <c r="C267" s="145"/>
      <c r="D267" s="145"/>
      <c r="E267" s="145"/>
      <c r="F267" s="145"/>
      <c r="G267" s="145"/>
      <c r="H267" s="145"/>
      <c r="I267" s="145"/>
      <c r="J267" s="145"/>
      <c r="K267" s="145"/>
      <c r="L267" s="145"/>
      <c r="M267" s="145"/>
      <c r="N267" s="145"/>
      <c r="O267" s="145"/>
      <c r="P267" s="145"/>
      <c r="Q267" s="145"/>
    </row>
    <row r="268" spans="1:17">
      <c r="A268" s="146" t="s">
        <v>61</v>
      </c>
      <c r="B268" s="146" t="s">
        <v>62</v>
      </c>
      <c r="C268" s="148" t="s">
        <v>97</v>
      </c>
      <c r="D268" s="149"/>
      <c r="E268" s="148" t="s">
        <v>192</v>
      </c>
      <c r="F268" s="150"/>
      <c r="G268" s="150"/>
      <c r="H268" s="150"/>
      <c r="I268" s="150"/>
      <c r="J268" s="149"/>
      <c r="K268" s="148" t="s">
        <v>65</v>
      </c>
      <c r="L268" s="150"/>
      <c r="M268" s="150"/>
      <c r="N268" s="150"/>
      <c r="O268" s="149"/>
      <c r="P268" s="146" t="s">
        <v>66</v>
      </c>
      <c r="Q268" s="146" t="s">
        <v>67</v>
      </c>
    </row>
    <row r="269" spans="1:17">
      <c r="A269" s="147"/>
      <c r="B269" s="147"/>
      <c r="C269" s="15" t="s">
        <v>147</v>
      </c>
      <c r="D269" s="15" t="s">
        <v>199</v>
      </c>
      <c r="E269" s="16" t="s">
        <v>102</v>
      </c>
      <c r="F269" s="16" t="s">
        <v>71</v>
      </c>
      <c r="G269" s="16" t="s">
        <v>195</v>
      </c>
      <c r="H269" s="16" t="s">
        <v>196</v>
      </c>
      <c r="I269" s="16" t="s">
        <v>120</v>
      </c>
      <c r="J269" s="16" t="s">
        <v>116</v>
      </c>
      <c r="K269" s="16" t="s">
        <v>206</v>
      </c>
      <c r="L269" s="16" t="s">
        <v>151</v>
      </c>
      <c r="M269" s="16" t="s">
        <v>153</v>
      </c>
      <c r="N269" s="16" t="s">
        <v>120</v>
      </c>
      <c r="O269" s="16" t="s">
        <v>141</v>
      </c>
      <c r="P269" s="147"/>
      <c r="Q269" s="147"/>
    </row>
    <row r="270" spans="1:17">
      <c r="A270" s="152" t="s">
        <v>207</v>
      </c>
      <c r="B270" s="152" t="s">
        <v>208</v>
      </c>
      <c r="C270" s="16">
        <v>88</v>
      </c>
      <c r="D270" s="152">
        <f>AVERAGE(C270:C281)</f>
        <v>85</v>
      </c>
      <c r="E270" s="17"/>
      <c r="F270" s="17"/>
      <c r="G270" s="8"/>
      <c r="H270" s="16"/>
      <c r="I270" s="16"/>
      <c r="J270" s="152">
        <f>SUM(I270:I281)</f>
        <v>0</v>
      </c>
      <c r="K270" s="152" t="s">
        <v>123</v>
      </c>
      <c r="L270" s="18"/>
      <c r="M270" s="18"/>
      <c r="N270" s="152"/>
      <c r="O270" s="152">
        <f>SUM(N270:N281)</f>
        <v>0</v>
      </c>
      <c r="P270" s="152">
        <f>D270*0.1+J270*0.8+O270*0.1</f>
        <v>8.5</v>
      </c>
      <c r="Q270" s="152">
        <f>P270*0.4</f>
        <v>3.4000000000000004</v>
      </c>
    </row>
    <row r="271" spans="1:17">
      <c r="A271" s="153"/>
      <c r="B271" s="153"/>
      <c r="C271" s="19">
        <v>85</v>
      </c>
      <c r="D271" s="153"/>
      <c r="E271" s="8"/>
      <c r="F271" s="8"/>
      <c r="G271" s="8"/>
      <c r="H271" s="16"/>
      <c r="I271" s="16"/>
      <c r="J271" s="153"/>
      <c r="K271" s="153"/>
      <c r="L271" s="18"/>
      <c r="M271" s="18"/>
      <c r="N271" s="153"/>
      <c r="O271" s="153"/>
      <c r="P271" s="153"/>
      <c r="Q271" s="153"/>
    </row>
    <row r="272" spans="1:17">
      <c r="A272" s="153"/>
      <c r="B272" s="153"/>
      <c r="C272" s="16">
        <v>82</v>
      </c>
      <c r="D272" s="153"/>
      <c r="E272" s="8"/>
      <c r="F272" s="8"/>
      <c r="G272" s="8"/>
      <c r="H272" s="16"/>
      <c r="I272" s="16"/>
      <c r="J272" s="153"/>
      <c r="K272" s="153"/>
      <c r="L272" s="18"/>
      <c r="M272" s="18"/>
      <c r="N272" s="153"/>
      <c r="O272" s="153"/>
      <c r="P272" s="153"/>
      <c r="Q272" s="153"/>
    </row>
    <row r="273" spans="1:17">
      <c r="A273" s="153"/>
      <c r="B273" s="153"/>
      <c r="C273" s="16"/>
      <c r="D273" s="153"/>
      <c r="E273" s="8"/>
      <c r="F273" s="8"/>
      <c r="G273" s="8"/>
      <c r="H273" s="16"/>
      <c r="I273" s="16"/>
      <c r="J273" s="153"/>
      <c r="K273" s="154"/>
      <c r="L273" s="18"/>
      <c r="M273" s="18"/>
      <c r="N273" s="154"/>
      <c r="O273" s="153"/>
      <c r="P273" s="153"/>
      <c r="Q273" s="153"/>
    </row>
    <row r="274" spans="1:17">
      <c r="A274" s="153"/>
      <c r="B274" s="153"/>
      <c r="C274" s="16"/>
      <c r="D274" s="153"/>
      <c r="E274" s="8"/>
      <c r="F274" s="8"/>
      <c r="G274" s="8"/>
      <c r="H274" s="16"/>
      <c r="I274" s="16"/>
      <c r="J274" s="153"/>
      <c r="K274" s="152" t="s">
        <v>203</v>
      </c>
      <c r="L274" s="18"/>
      <c r="M274" s="18"/>
      <c r="N274" s="152"/>
      <c r="O274" s="153"/>
      <c r="P274" s="153"/>
      <c r="Q274" s="153"/>
    </row>
    <row r="275" spans="1:17">
      <c r="A275" s="153"/>
      <c r="B275" s="153"/>
      <c r="C275" s="16"/>
      <c r="D275" s="153"/>
      <c r="E275" s="8"/>
      <c r="F275" s="8"/>
      <c r="G275" s="8"/>
      <c r="H275" s="16"/>
      <c r="I275" s="16"/>
      <c r="J275" s="153"/>
      <c r="K275" s="153"/>
      <c r="L275" s="18"/>
      <c r="M275" s="18"/>
      <c r="N275" s="153"/>
      <c r="O275" s="153"/>
      <c r="P275" s="153"/>
      <c r="Q275" s="153"/>
    </row>
    <row r="276" spans="1:17">
      <c r="A276" s="153"/>
      <c r="B276" s="153"/>
      <c r="C276" s="16"/>
      <c r="D276" s="153"/>
      <c r="E276" s="8"/>
      <c r="F276" s="8"/>
      <c r="G276" s="8"/>
      <c r="H276" s="16"/>
      <c r="I276" s="16"/>
      <c r="J276" s="153"/>
      <c r="K276" s="153"/>
      <c r="L276" s="18"/>
      <c r="M276" s="18"/>
      <c r="N276" s="153"/>
      <c r="O276" s="153"/>
      <c r="P276" s="153"/>
      <c r="Q276" s="153"/>
    </row>
    <row r="277" spans="1:17">
      <c r="A277" s="153"/>
      <c r="B277" s="153"/>
      <c r="C277" s="16"/>
      <c r="D277" s="153"/>
      <c r="E277" s="8"/>
      <c r="F277" s="8"/>
      <c r="G277" s="8"/>
      <c r="H277" s="16"/>
      <c r="I277" s="16"/>
      <c r="J277" s="153"/>
      <c r="K277" s="154"/>
      <c r="L277" s="18"/>
      <c r="M277" s="18"/>
      <c r="N277" s="154"/>
      <c r="O277" s="153"/>
      <c r="P277" s="153"/>
      <c r="Q277" s="153"/>
    </row>
    <row r="278" spans="1:17">
      <c r="A278" s="153"/>
      <c r="B278" s="153"/>
      <c r="C278" s="16"/>
      <c r="D278" s="153"/>
      <c r="E278" s="8"/>
      <c r="F278" s="8"/>
      <c r="G278" s="8"/>
      <c r="H278" s="16"/>
      <c r="I278" s="16"/>
      <c r="J278" s="153"/>
      <c r="K278" s="152" t="s">
        <v>187</v>
      </c>
      <c r="L278" s="18"/>
      <c r="M278" s="18"/>
      <c r="N278" s="152"/>
      <c r="O278" s="153"/>
      <c r="P278" s="153"/>
      <c r="Q278" s="153"/>
    </row>
    <row r="279" spans="1:17">
      <c r="A279" s="153"/>
      <c r="B279" s="153"/>
      <c r="C279" s="16"/>
      <c r="D279" s="153"/>
      <c r="E279" s="8"/>
      <c r="F279" s="8"/>
      <c r="G279" s="8"/>
      <c r="H279" s="16"/>
      <c r="I279" s="16"/>
      <c r="J279" s="153"/>
      <c r="K279" s="153"/>
      <c r="L279" s="18"/>
      <c r="M279" s="18"/>
      <c r="N279" s="153"/>
      <c r="O279" s="153"/>
      <c r="P279" s="153"/>
      <c r="Q279" s="153"/>
    </row>
    <row r="280" spans="1:17">
      <c r="A280" s="153"/>
      <c r="B280" s="153"/>
      <c r="C280" s="16"/>
      <c r="D280" s="153"/>
      <c r="E280" s="8"/>
      <c r="F280" s="8"/>
      <c r="G280" s="8"/>
      <c r="H280" s="16"/>
      <c r="I280" s="16"/>
      <c r="J280" s="153"/>
      <c r="K280" s="153"/>
      <c r="L280" s="18"/>
      <c r="M280" s="18"/>
      <c r="N280" s="153"/>
      <c r="O280" s="153"/>
      <c r="P280" s="153"/>
      <c r="Q280" s="153"/>
    </row>
    <row r="281" spans="1:17">
      <c r="A281" s="154"/>
      <c r="B281" s="154"/>
      <c r="C281" s="16"/>
      <c r="D281" s="154"/>
      <c r="E281" s="8"/>
      <c r="F281" s="8"/>
      <c r="G281" s="8"/>
      <c r="H281" s="16"/>
      <c r="I281" s="16"/>
      <c r="J281" s="154"/>
      <c r="K281" s="154"/>
      <c r="L281" s="18"/>
      <c r="M281" s="18"/>
      <c r="N281" s="154"/>
      <c r="O281" s="154"/>
      <c r="P281" s="154"/>
      <c r="Q281" s="154"/>
    </row>
    <row r="282" spans="1:17">
      <c r="A282" s="12" t="s">
        <v>107</v>
      </c>
      <c r="B282" s="12"/>
      <c r="C282" s="12" t="s">
        <v>188</v>
      </c>
      <c r="D282" s="21" t="s">
        <v>95</v>
      </c>
      <c r="E282" s="21" t="s">
        <v>88</v>
      </c>
      <c r="F282" s="21" t="s">
        <v>88</v>
      </c>
      <c r="G282" s="21" t="s">
        <v>93</v>
      </c>
      <c r="H282" s="21" t="s">
        <v>93</v>
      </c>
      <c r="I282" s="21" t="s">
        <v>88</v>
      </c>
      <c r="J282" s="21" t="s">
        <v>95</v>
      </c>
      <c r="K282" s="12"/>
      <c r="L282" s="12" t="s">
        <v>93</v>
      </c>
      <c r="M282" s="12" t="s">
        <v>189</v>
      </c>
      <c r="N282" s="12" t="s">
        <v>88</v>
      </c>
      <c r="O282" s="12" t="s">
        <v>87</v>
      </c>
      <c r="P282" s="12" t="s">
        <v>87</v>
      </c>
      <c r="Q282" s="12" t="s">
        <v>95</v>
      </c>
    </row>
    <row r="283" spans="1:17">
      <c r="A283" s="151" t="s">
        <v>190</v>
      </c>
      <c r="B283" s="151"/>
      <c r="C283" s="151"/>
      <c r="D283" s="151"/>
      <c r="E283" s="151"/>
      <c r="F283" s="151"/>
      <c r="G283" s="151"/>
      <c r="H283" s="151"/>
      <c r="I283" s="151"/>
      <c r="J283" s="151"/>
      <c r="K283" s="151"/>
      <c r="L283" s="151"/>
      <c r="M283" s="151"/>
      <c r="N283" s="151"/>
      <c r="O283" s="151"/>
      <c r="P283" s="151"/>
      <c r="Q283" s="151"/>
    </row>
    <row r="284" spans="1:17">
      <c r="A284" s="145"/>
      <c r="B284" s="145"/>
      <c r="C284" s="145"/>
      <c r="D284" s="145"/>
      <c r="E284" s="145"/>
      <c r="F284" s="145"/>
      <c r="G284" s="145"/>
      <c r="H284" s="145"/>
      <c r="I284" s="145"/>
      <c r="J284" s="145"/>
      <c r="K284" s="145"/>
      <c r="L284" s="145"/>
      <c r="M284" s="145"/>
      <c r="N284" s="145"/>
      <c r="O284" s="145"/>
      <c r="P284" s="145"/>
      <c r="Q284" s="145"/>
    </row>
    <row r="285" spans="1:17">
      <c r="A285" s="146" t="s">
        <v>61</v>
      </c>
      <c r="B285" s="146" t="s">
        <v>62</v>
      </c>
      <c r="C285" s="148" t="s">
        <v>97</v>
      </c>
      <c r="D285" s="150"/>
      <c r="E285" s="149"/>
      <c r="F285" s="148" t="s">
        <v>192</v>
      </c>
      <c r="G285" s="150"/>
      <c r="H285" s="150"/>
      <c r="I285" s="150"/>
      <c r="J285" s="150"/>
      <c r="K285" s="149"/>
      <c r="L285" s="148" t="s">
        <v>193</v>
      </c>
      <c r="M285" s="150"/>
      <c r="N285" s="150"/>
      <c r="O285" s="149"/>
      <c r="P285" s="146" t="s">
        <v>67</v>
      </c>
      <c r="Q285" s="146" t="s">
        <v>66</v>
      </c>
    </row>
    <row r="286" spans="1:17">
      <c r="A286" s="147"/>
      <c r="B286" s="147"/>
      <c r="C286" s="15" t="s">
        <v>147</v>
      </c>
      <c r="D286" s="15" t="s">
        <v>194</v>
      </c>
      <c r="E286" s="15" t="s">
        <v>148</v>
      </c>
      <c r="F286" s="16" t="s">
        <v>102</v>
      </c>
      <c r="G286" s="16" t="s">
        <v>152</v>
      </c>
      <c r="H286" s="16" t="s">
        <v>195</v>
      </c>
      <c r="I286" s="16" t="s">
        <v>196</v>
      </c>
      <c r="J286" s="16" t="s">
        <v>120</v>
      </c>
      <c r="K286" s="16" t="s">
        <v>116</v>
      </c>
      <c r="L286" s="16" t="s">
        <v>151</v>
      </c>
      <c r="M286" s="16" t="s">
        <v>197</v>
      </c>
      <c r="N286" s="16" t="s">
        <v>106</v>
      </c>
      <c r="O286" s="16" t="s">
        <v>141</v>
      </c>
      <c r="P286" s="147"/>
      <c r="Q286" s="147"/>
    </row>
    <row r="287" spans="1:17">
      <c r="A287" s="152" t="s">
        <v>207</v>
      </c>
      <c r="B287" s="152" t="s">
        <v>208</v>
      </c>
      <c r="C287" s="16">
        <v>88</v>
      </c>
      <c r="D287" s="16">
        <v>2</v>
      </c>
      <c r="E287" s="152">
        <f>(C287*D287+C288*D288+C289*D289+C290*D290+C291*D291+C292*D292+C293*D293+C294*D294+C295*D295+C296*D296+C297*D297+C298*D298)/SUM(D287:D298)</f>
        <v>84.625</v>
      </c>
      <c r="F287" s="17"/>
      <c r="G287" s="17"/>
      <c r="H287" s="8"/>
      <c r="I287" s="16"/>
      <c r="J287" s="16"/>
      <c r="K287" s="152">
        <f>SUM(J287:J298)</f>
        <v>0</v>
      </c>
      <c r="L287" s="18"/>
      <c r="M287" s="18"/>
      <c r="N287" s="18"/>
      <c r="O287" s="152">
        <f>SUM(N287:N298)+60</f>
        <v>60</v>
      </c>
      <c r="P287" s="152">
        <f>Q270</f>
        <v>3.4000000000000004</v>
      </c>
      <c r="Q287" s="152">
        <f>E287*0.1+K287*0.4+O287*0.1+P287</f>
        <v>17.862500000000001</v>
      </c>
    </row>
    <row r="288" spans="1:17">
      <c r="A288" s="153"/>
      <c r="B288" s="153"/>
      <c r="C288" s="19">
        <v>85</v>
      </c>
      <c r="D288" s="19">
        <v>3</v>
      </c>
      <c r="E288" s="153"/>
      <c r="F288" s="8"/>
      <c r="G288" s="8"/>
      <c r="H288" s="8"/>
      <c r="I288" s="16"/>
      <c r="J288" s="16"/>
      <c r="K288" s="153"/>
      <c r="L288" s="18"/>
      <c r="M288" s="18"/>
      <c r="N288" s="18"/>
      <c r="O288" s="153"/>
      <c r="P288" s="153"/>
      <c r="Q288" s="153"/>
    </row>
    <row r="289" spans="1:17">
      <c r="A289" s="153"/>
      <c r="B289" s="153"/>
      <c r="C289" s="16">
        <v>82</v>
      </c>
      <c r="D289" s="16">
        <v>3</v>
      </c>
      <c r="E289" s="153"/>
      <c r="F289" s="8"/>
      <c r="G289" s="8"/>
      <c r="H289" s="8"/>
      <c r="I289" s="16"/>
      <c r="J289" s="16"/>
      <c r="K289" s="153"/>
      <c r="L289" s="18"/>
      <c r="M289" s="18"/>
      <c r="N289" s="18"/>
      <c r="O289" s="153"/>
      <c r="P289" s="153"/>
      <c r="Q289" s="153"/>
    </row>
    <row r="290" spans="1:17">
      <c r="A290" s="153"/>
      <c r="B290" s="153"/>
      <c r="C290" s="8"/>
      <c r="D290" s="16"/>
      <c r="E290" s="153"/>
      <c r="F290" s="8"/>
      <c r="G290" s="8"/>
      <c r="H290" s="8"/>
      <c r="I290" s="16"/>
      <c r="J290" s="16"/>
      <c r="K290" s="153"/>
      <c r="L290" s="18"/>
      <c r="M290" s="18"/>
      <c r="N290" s="18"/>
      <c r="O290" s="153"/>
      <c r="P290" s="153"/>
      <c r="Q290" s="153"/>
    </row>
    <row r="291" spans="1:17">
      <c r="A291" s="153"/>
      <c r="B291" s="153"/>
      <c r="C291" s="8"/>
      <c r="D291" s="16"/>
      <c r="E291" s="153"/>
      <c r="F291" s="8"/>
      <c r="G291" s="8"/>
      <c r="H291" s="8"/>
      <c r="I291" s="16"/>
      <c r="J291" s="16"/>
      <c r="K291" s="153"/>
      <c r="L291" s="18"/>
      <c r="M291" s="18"/>
      <c r="N291" s="18"/>
      <c r="O291" s="153"/>
      <c r="P291" s="153"/>
      <c r="Q291" s="153"/>
    </row>
    <row r="292" spans="1:17">
      <c r="A292" s="153"/>
      <c r="B292" s="153"/>
      <c r="C292" s="8"/>
      <c r="D292" s="16"/>
      <c r="E292" s="153"/>
      <c r="F292" s="8"/>
      <c r="G292" s="8"/>
      <c r="H292" s="8"/>
      <c r="I292" s="16"/>
      <c r="J292" s="16"/>
      <c r="K292" s="153"/>
      <c r="L292" s="18"/>
      <c r="M292" s="18"/>
      <c r="N292" s="18"/>
      <c r="O292" s="153"/>
      <c r="P292" s="153"/>
      <c r="Q292" s="153"/>
    </row>
    <row r="293" spans="1:17">
      <c r="A293" s="153"/>
      <c r="B293" s="153"/>
      <c r="C293" s="8"/>
      <c r="D293" s="16"/>
      <c r="E293" s="153"/>
      <c r="F293" s="8"/>
      <c r="G293" s="8"/>
      <c r="H293" s="8"/>
      <c r="I293" s="16"/>
      <c r="J293" s="16"/>
      <c r="K293" s="153"/>
      <c r="L293" s="18"/>
      <c r="M293" s="18"/>
      <c r="N293" s="18"/>
      <c r="O293" s="153"/>
      <c r="P293" s="153"/>
      <c r="Q293" s="153"/>
    </row>
    <row r="294" spans="1:17">
      <c r="A294" s="153"/>
      <c r="B294" s="153"/>
      <c r="C294" s="8"/>
      <c r="D294" s="16"/>
      <c r="E294" s="153"/>
      <c r="F294" s="8"/>
      <c r="G294" s="8"/>
      <c r="H294" s="8"/>
      <c r="I294" s="16"/>
      <c r="J294" s="16"/>
      <c r="K294" s="153"/>
      <c r="L294" s="18"/>
      <c r="M294" s="18"/>
      <c r="N294" s="18"/>
      <c r="O294" s="153"/>
      <c r="P294" s="153"/>
      <c r="Q294" s="153"/>
    </row>
    <row r="295" spans="1:17">
      <c r="A295" s="153"/>
      <c r="B295" s="153"/>
      <c r="C295" s="8"/>
      <c r="D295" s="16"/>
      <c r="E295" s="153"/>
      <c r="F295" s="8"/>
      <c r="G295" s="8"/>
      <c r="H295" s="8"/>
      <c r="I295" s="16"/>
      <c r="J295" s="16"/>
      <c r="K295" s="153"/>
      <c r="L295" s="18"/>
      <c r="M295" s="18"/>
      <c r="N295" s="18"/>
      <c r="O295" s="153"/>
      <c r="P295" s="153"/>
      <c r="Q295" s="153"/>
    </row>
    <row r="296" spans="1:17">
      <c r="A296" s="153"/>
      <c r="B296" s="153"/>
      <c r="C296" s="8"/>
      <c r="D296" s="16"/>
      <c r="E296" s="153"/>
      <c r="F296" s="8"/>
      <c r="G296" s="8"/>
      <c r="H296" s="8"/>
      <c r="I296" s="16"/>
      <c r="J296" s="16"/>
      <c r="K296" s="153"/>
      <c r="L296" s="18"/>
      <c r="M296" s="18"/>
      <c r="N296" s="18"/>
      <c r="O296" s="153"/>
      <c r="P296" s="153"/>
      <c r="Q296" s="153"/>
    </row>
    <row r="297" spans="1:17">
      <c r="A297" s="153"/>
      <c r="B297" s="153"/>
      <c r="C297" s="8"/>
      <c r="D297" s="16"/>
      <c r="E297" s="153"/>
      <c r="F297" s="8"/>
      <c r="G297" s="8"/>
      <c r="H297" s="8"/>
      <c r="I297" s="16"/>
      <c r="J297" s="16"/>
      <c r="K297" s="153"/>
      <c r="L297" s="18"/>
      <c r="M297" s="18"/>
      <c r="N297" s="18"/>
      <c r="O297" s="153"/>
      <c r="P297" s="153"/>
      <c r="Q297" s="153"/>
    </row>
    <row r="298" spans="1:17">
      <c r="A298" s="154"/>
      <c r="B298" s="154"/>
      <c r="C298" s="8"/>
      <c r="D298" s="16"/>
      <c r="E298" s="154"/>
      <c r="F298" s="8"/>
      <c r="G298" s="8"/>
      <c r="H298" s="8"/>
      <c r="I298" s="16"/>
      <c r="J298" s="16"/>
      <c r="K298" s="154"/>
      <c r="L298" s="18"/>
      <c r="M298" s="18"/>
      <c r="N298" s="18"/>
      <c r="O298" s="154"/>
      <c r="P298" s="154"/>
      <c r="Q298" s="154"/>
    </row>
    <row r="299" spans="1:17">
      <c r="A299" s="12" t="s">
        <v>107</v>
      </c>
      <c r="C299" s="12" t="s">
        <v>188</v>
      </c>
      <c r="D299" s="12" t="s">
        <v>198</v>
      </c>
      <c r="E299" s="21" t="s">
        <v>95</v>
      </c>
      <c r="F299" s="21" t="s">
        <v>88</v>
      </c>
      <c r="G299" s="21" t="s">
        <v>88</v>
      </c>
      <c r="H299" s="21" t="s">
        <v>93</v>
      </c>
      <c r="I299" s="21" t="s">
        <v>93</v>
      </c>
      <c r="J299" s="21" t="s">
        <v>89</v>
      </c>
      <c r="K299" s="21" t="s">
        <v>95</v>
      </c>
      <c r="L299" s="12" t="s">
        <v>93</v>
      </c>
      <c r="M299" s="12" t="s">
        <v>189</v>
      </c>
      <c r="N299" s="12" t="s">
        <v>88</v>
      </c>
      <c r="O299" s="12" t="s">
        <v>95</v>
      </c>
      <c r="P299" s="12" t="s">
        <v>87</v>
      </c>
      <c r="Q299" s="12" t="s">
        <v>95</v>
      </c>
    </row>
    <row r="300" spans="1:17" ht="41.25" customHeight="1"/>
    <row r="302" spans="1:17">
      <c r="A302" s="145" t="s">
        <v>112</v>
      </c>
      <c r="B302" s="145"/>
      <c r="C302" s="145"/>
      <c r="D302" s="145"/>
      <c r="E302" s="145"/>
      <c r="F302" s="145"/>
      <c r="G302" s="145"/>
      <c r="H302" s="145"/>
      <c r="I302" s="145"/>
      <c r="J302" s="145"/>
      <c r="K302" s="145"/>
      <c r="L302" s="145"/>
      <c r="M302" s="145"/>
      <c r="N302" s="145"/>
      <c r="O302" s="145"/>
      <c r="P302" s="145"/>
      <c r="Q302" s="145"/>
    </row>
    <row r="303" spans="1:17">
      <c r="A303" s="146" t="s">
        <v>61</v>
      </c>
      <c r="B303" s="146" t="s">
        <v>62</v>
      </c>
      <c r="C303" s="148" t="s">
        <v>191</v>
      </c>
      <c r="D303" s="149"/>
      <c r="E303" s="148" t="s">
        <v>192</v>
      </c>
      <c r="F303" s="150"/>
      <c r="G303" s="150"/>
      <c r="H303" s="150"/>
      <c r="I303" s="150"/>
      <c r="J303" s="149"/>
      <c r="K303" s="148" t="s">
        <v>65</v>
      </c>
      <c r="L303" s="150"/>
      <c r="M303" s="150"/>
      <c r="N303" s="150"/>
      <c r="O303" s="149"/>
      <c r="P303" s="146" t="s">
        <v>66</v>
      </c>
      <c r="Q303" s="146" t="s">
        <v>67</v>
      </c>
    </row>
    <row r="304" spans="1:17">
      <c r="A304" s="147"/>
      <c r="B304" s="147"/>
      <c r="C304" s="15" t="s">
        <v>147</v>
      </c>
      <c r="D304" s="15" t="s">
        <v>114</v>
      </c>
      <c r="E304" s="16" t="s">
        <v>102</v>
      </c>
      <c r="F304" s="16" t="s">
        <v>152</v>
      </c>
      <c r="G304" s="16" t="s">
        <v>195</v>
      </c>
      <c r="H304" s="16" t="s">
        <v>196</v>
      </c>
      <c r="I304" s="16" t="s">
        <v>106</v>
      </c>
      <c r="J304" s="16" t="s">
        <v>116</v>
      </c>
      <c r="K304" s="16" t="s">
        <v>206</v>
      </c>
      <c r="L304" s="16" t="s">
        <v>118</v>
      </c>
      <c r="M304" s="16" t="s">
        <v>197</v>
      </c>
      <c r="N304" s="16" t="s">
        <v>120</v>
      </c>
      <c r="O304" s="16" t="s">
        <v>141</v>
      </c>
      <c r="P304" s="147"/>
      <c r="Q304" s="147"/>
    </row>
    <row r="305" spans="1:17">
      <c r="A305" s="152" t="s">
        <v>209</v>
      </c>
      <c r="B305" s="152" t="s">
        <v>210</v>
      </c>
      <c r="C305" s="16">
        <v>86</v>
      </c>
      <c r="D305" s="152">
        <f>AVERAGE(C305:C316)</f>
        <v>83.666666666666671</v>
      </c>
      <c r="E305" s="17"/>
      <c r="F305" s="17"/>
      <c r="G305" s="8"/>
      <c r="H305" s="16"/>
      <c r="I305" s="16"/>
      <c r="J305" s="152">
        <f>SUM(I305:I316)</f>
        <v>0</v>
      </c>
      <c r="K305" s="152" t="s">
        <v>82</v>
      </c>
      <c r="L305" s="18"/>
      <c r="M305" s="18"/>
      <c r="N305" s="152"/>
      <c r="O305" s="152">
        <f>SUM(N305:N316)</f>
        <v>0</v>
      </c>
      <c r="P305" s="152">
        <f>D305*0.1+J305*0.8+O305*0.1</f>
        <v>8.3666666666666671</v>
      </c>
      <c r="Q305" s="152">
        <f>P305*0.4</f>
        <v>3.3466666666666671</v>
      </c>
    </row>
    <row r="306" spans="1:17">
      <c r="A306" s="153"/>
      <c r="B306" s="153"/>
      <c r="C306" s="19">
        <v>84</v>
      </c>
      <c r="D306" s="153"/>
      <c r="E306" s="8"/>
      <c r="F306" s="8"/>
      <c r="G306" s="8"/>
      <c r="H306" s="16"/>
      <c r="I306" s="16"/>
      <c r="J306" s="153"/>
      <c r="K306" s="153"/>
      <c r="L306" s="18"/>
      <c r="M306" s="18"/>
      <c r="N306" s="153"/>
      <c r="O306" s="153"/>
      <c r="P306" s="153"/>
      <c r="Q306" s="153"/>
    </row>
    <row r="307" spans="1:17">
      <c r="A307" s="153"/>
      <c r="B307" s="153"/>
      <c r="C307" s="16">
        <v>81</v>
      </c>
      <c r="D307" s="153"/>
      <c r="E307" s="8"/>
      <c r="F307" s="8"/>
      <c r="G307" s="8"/>
      <c r="H307" s="16"/>
      <c r="I307" s="16"/>
      <c r="J307" s="153"/>
      <c r="K307" s="153"/>
      <c r="L307" s="18"/>
      <c r="M307" s="18"/>
      <c r="N307" s="153"/>
      <c r="O307" s="153"/>
      <c r="P307" s="153"/>
      <c r="Q307" s="153"/>
    </row>
    <row r="308" spans="1:17">
      <c r="A308" s="153"/>
      <c r="B308" s="153"/>
      <c r="C308" s="16"/>
      <c r="D308" s="153"/>
      <c r="E308" s="8"/>
      <c r="F308" s="8"/>
      <c r="G308" s="8"/>
      <c r="H308" s="16"/>
      <c r="I308" s="16"/>
      <c r="J308" s="153"/>
      <c r="K308" s="154"/>
      <c r="L308" s="18"/>
      <c r="M308" s="18"/>
      <c r="N308" s="154"/>
      <c r="O308" s="153"/>
      <c r="P308" s="153"/>
      <c r="Q308" s="153"/>
    </row>
    <row r="309" spans="1:17">
      <c r="A309" s="153"/>
      <c r="B309" s="153"/>
      <c r="C309" s="16"/>
      <c r="D309" s="153"/>
      <c r="E309" s="8"/>
      <c r="F309" s="8"/>
      <c r="G309" s="8"/>
      <c r="H309" s="16"/>
      <c r="I309" s="16"/>
      <c r="J309" s="153"/>
      <c r="K309" s="152" t="s">
        <v>203</v>
      </c>
      <c r="L309" s="18"/>
      <c r="M309" s="18"/>
      <c r="N309" s="152"/>
      <c r="O309" s="153"/>
      <c r="P309" s="153"/>
      <c r="Q309" s="153"/>
    </row>
    <row r="310" spans="1:17">
      <c r="A310" s="153"/>
      <c r="B310" s="153"/>
      <c r="C310" s="16"/>
      <c r="D310" s="153"/>
      <c r="E310" s="8"/>
      <c r="F310" s="8"/>
      <c r="G310" s="8"/>
      <c r="H310" s="16"/>
      <c r="I310" s="16"/>
      <c r="J310" s="153"/>
      <c r="K310" s="153"/>
      <c r="L310" s="18"/>
      <c r="M310" s="18"/>
      <c r="N310" s="153"/>
      <c r="O310" s="153"/>
      <c r="P310" s="153"/>
      <c r="Q310" s="153"/>
    </row>
    <row r="311" spans="1:17">
      <c r="A311" s="153"/>
      <c r="B311" s="153"/>
      <c r="C311" s="16"/>
      <c r="D311" s="153"/>
      <c r="E311" s="8"/>
      <c r="F311" s="8"/>
      <c r="G311" s="8"/>
      <c r="H311" s="16"/>
      <c r="I311" s="16"/>
      <c r="J311" s="153"/>
      <c r="K311" s="153"/>
      <c r="L311" s="18"/>
      <c r="M311" s="18"/>
      <c r="N311" s="153"/>
      <c r="O311" s="153"/>
      <c r="P311" s="153"/>
      <c r="Q311" s="153"/>
    </row>
    <row r="312" spans="1:17">
      <c r="A312" s="153"/>
      <c r="B312" s="153"/>
      <c r="C312" s="16"/>
      <c r="D312" s="153"/>
      <c r="E312" s="8"/>
      <c r="F312" s="8"/>
      <c r="G312" s="8"/>
      <c r="H312" s="16"/>
      <c r="I312" s="16"/>
      <c r="J312" s="153"/>
      <c r="K312" s="154"/>
      <c r="L312" s="18"/>
      <c r="M312" s="18"/>
      <c r="N312" s="154"/>
      <c r="O312" s="153"/>
      <c r="P312" s="153"/>
      <c r="Q312" s="153"/>
    </row>
    <row r="313" spans="1:17">
      <c r="A313" s="153"/>
      <c r="B313" s="153"/>
      <c r="C313" s="16"/>
      <c r="D313" s="153"/>
      <c r="E313" s="8"/>
      <c r="F313" s="8"/>
      <c r="G313" s="8"/>
      <c r="H313" s="16"/>
      <c r="I313" s="16"/>
      <c r="J313" s="153"/>
      <c r="K313" s="152" t="s">
        <v>187</v>
      </c>
      <c r="L313" s="18"/>
      <c r="M313" s="18"/>
      <c r="N313" s="152"/>
      <c r="O313" s="153"/>
      <c r="P313" s="153"/>
      <c r="Q313" s="153"/>
    </row>
    <row r="314" spans="1:17">
      <c r="A314" s="153"/>
      <c r="B314" s="153"/>
      <c r="C314" s="16"/>
      <c r="D314" s="153"/>
      <c r="E314" s="8"/>
      <c r="F314" s="8"/>
      <c r="G314" s="8"/>
      <c r="H314" s="16"/>
      <c r="I314" s="16"/>
      <c r="J314" s="153"/>
      <c r="K314" s="153"/>
      <c r="L314" s="18"/>
      <c r="M314" s="18"/>
      <c r="N314" s="153"/>
      <c r="O314" s="153"/>
      <c r="P314" s="153"/>
      <c r="Q314" s="153"/>
    </row>
    <row r="315" spans="1:17">
      <c r="A315" s="153"/>
      <c r="B315" s="153"/>
      <c r="C315" s="16"/>
      <c r="D315" s="153"/>
      <c r="E315" s="8"/>
      <c r="F315" s="8"/>
      <c r="G315" s="8"/>
      <c r="H315" s="16"/>
      <c r="I315" s="16"/>
      <c r="J315" s="153"/>
      <c r="K315" s="153"/>
      <c r="L315" s="18"/>
      <c r="M315" s="18"/>
      <c r="N315" s="153"/>
      <c r="O315" s="153"/>
      <c r="P315" s="153"/>
      <c r="Q315" s="153"/>
    </row>
    <row r="316" spans="1:17">
      <c r="A316" s="154"/>
      <c r="B316" s="154"/>
      <c r="C316" s="16"/>
      <c r="D316" s="154"/>
      <c r="E316" s="8"/>
      <c r="F316" s="8"/>
      <c r="G316" s="8"/>
      <c r="H316" s="16"/>
      <c r="I316" s="16"/>
      <c r="J316" s="154"/>
      <c r="K316" s="154"/>
      <c r="L316" s="18"/>
      <c r="M316" s="18"/>
      <c r="N316" s="154"/>
      <c r="O316" s="154"/>
      <c r="P316" s="154"/>
      <c r="Q316" s="154"/>
    </row>
    <row r="317" spans="1:17">
      <c r="A317" s="12" t="s">
        <v>107</v>
      </c>
      <c r="B317" s="12"/>
      <c r="C317" s="12" t="s">
        <v>188</v>
      </c>
      <c r="D317" s="21" t="s">
        <v>95</v>
      </c>
      <c r="E317" s="21" t="s">
        <v>88</v>
      </c>
      <c r="F317" s="21" t="s">
        <v>88</v>
      </c>
      <c r="G317" s="21" t="s">
        <v>93</v>
      </c>
      <c r="H317" s="21" t="s">
        <v>93</v>
      </c>
      <c r="I317" s="21" t="s">
        <v>89</v>
      </c>
      <c r="J317" s="21" t="s">
        <v>95</v>
      </c>
      <c r="K317" s="12"/>
      <c r="L317" s="12" t="s">
        <v>93</v>
      </c>
      <c r="M317" s="12" t="s">
        <v>189</v>
      </c>
      <c r="N317" s="12" t="s">
        <v>88</v>
      </c>
      <c r="O317" s="12" t="s">
        <v>95</v>
      </c>
      <c r="P317" s="12" t="s">
        <v>95</v>
      </c>
      <c r="Q317" s="12" t="s">
        <v>95</v>
      </c>
    </row>
    <row r="318" spans="1:17">
      <c r="A318" s="151" t="s">
        <v>190</v>
      </c>
      <c r="B318" s="151"/>
      <c r="C318" s="151"/>
      <c r="D318" s="151"/>
      <c r="E318" s="151"/>
      <c r="F318" s="151"/>
      <c r="G318" s="151"/>
      <c r="H318" s="151"/>
      <c r="I318" s="151"/>
      <c r="J318" s="151"/>
      <c r="K318" s="151"/>
      <c r="L318" s="151"/>
      <c r="M318" s="151"/>
      <c r="N318" s="151"/>
      <c r="O318" s="151"/>
      <c r="P318" s="151"/>
      <c r="Q318" s="151"/>
    </row>
    <row r="319" spans="1:17">
      <c r="A319" s="145"/>
      <c r="B319" s="145"/>
      <c r="C319" s="145"/>
      <c r="D319" s="145"/>
      <c r="E319" s="145"/>
      <c r="F319" s="145"/>
      <c r="G319" s="145"/>
      <c r="H319" s="145"/>
      <c r="I319" s="145"/>
      <c r="J319" s="145"/>
      <c r="K319" s="145"/>
      <c r="L319" s="145"/>
      <c r="M319" s="145"/>
      <c r="N319" s="145"/>
      <c r="O319" s="145"/>
      <c r="P319" s="145"/>
      <c r="Q319" s="145"/>
    </row>
    <row r="320" spans="1:17">
      <c r="A320" s="146" t="s">
        <v>61</v>
      </c>
      <c r="B320" s="146" t="s">
        <v>62</v>
      </c>
      <c r="C320" s="148" t="s">
        <v>191</v>
      </c>
      <c r="D320" s="150"/>
      <c r="E320" s="149"/>
      <c r="F320" s="148" t="s">
        <v>192</v>
      </c>
      <c r="G320" s="150"/>
      <c r="H320" s="150"/>
      <c r="I320" s="150"/>
      <c r="J320" s="150"/>
      <c r="K320" s="149"/>
      <c r="L320" s="148" t="s">
        <v>193</v>
      </c>
      <c r="M320" s="150"/>
      <c r="N320" s="150"/>
      <c r="O320" s="149"/>
      <c r="P320" s="146" t="s">
        <v>67</v>
      </c>
      <c r="Q320" s="146" t="s">
        <v>66</v>
      </c>
    </row>
    <row r="321" spans="1:17">
      <c r="A321" s="147"/>
      <c r="B321" s="147"/>
      <c r="C321" s="15" t="s">
        <v>147</v>
      </c>
      <c r="D321" s="15" t="s">
        <v>194</v>
      </c>
      <c r="E321" s="15" t="s">
        <v>148</v>
      </c>
      <c r="F321" s="16" t="s">
        <v>102</v>
      </c>
      <c r="G321" s="16" t="s">
        <v>152</v>
      </c>
      <c r="H321" s="16" t="s">
        <v>195</v>
      </c>
      <c r="I321" s="16" t="s">
        <v>196</v>
      </c>
      <c r="J321" s="16" t="s">
        <v>120</v>
      </c>
      <c r="K321" s="16" t="s">
        <v>116</v>
      </c>
      <c r="L321" s="16" t="s">
        <v>151</v>
      </c>
      <c r="M321" s="16" t="s">
        <v>197</v>
      </c>
      <c r="N321" s="16" t="s">
        <v>120</v>
      </c>
      <c r="O321" s="16" t="s">
        <v>141</v>
      </c>
      <c r="P321" s="147"/>
      <c r="Q321" s="147"/>
    </row>
    <row r="322" spans="1:17">
      <c r="A322" s="152" t="s">
        <v>209</v>
      </c>
      <c r="B322" s="152" t="s">
        <v>210</v>
      </c>
      <c r="C322" s="16">
        <v>86</v>
      </c>
      <c r="D322" s="16">
        <v>2</v>
      </c>
      <c r="E322" s="152">
        <f>(C322*D322+C323*D323+C324*D324+C325*D325+C326*D326+C327*D327+C328*D328+C329*D329+C330*D330+C331*D331+C332*D332+C333*D333)/SUM(D322:D333)</f>
        <v>83.375</v>
      </c>
      <c r="F322" s="17"/>
      <c r="G322" s="17"/>
      <c r="H322" s="8"/>
      <c r="I322" s="16"/>
      <c r="J322" s="16"/>
      <c r="K322" s="152">
        <f>SUM(J322:J333)</f>
        <v>0</v>
      </c>
      <c r="L322" s="18"/>
      <c r="M322" s="18"/>
      <c r="N322" s="18"/>
      <c r="O322" s="152">
        <f>SUM(N322:N333)+60</f>
        <v>60</v>
      </c>
      <c r="P322" s="152">
        <f>Q305</f>
        <v>3.3466666666666671</v>
      </c>
      <c r="Q322" s="152">
        <f>E322*0.1+K322*0.4+O322*0.1+P322</f>
        <v>17.684166666666666</v>
      </c>
    </row>
    <row r="323" spans="1:17">
      <c r="A323" s="153"/>
      <c r="B323" s="153"/>
      <c r="C323" s="19">
        <v>84</v>
      </c>
      <c r="D323" s="19">
        <v>3</v>
      </c>
      <c r="E323" s="153"/>
      <c r="F323" s="8"/>
      <c r="G323" s="8"/>
      <c r="H323" s="8"/>
      <c r="I323" s="16"/>
      <c r="J323" s="16"/>
      <c r="K323" s="153"/>
      <c r="L323" s="18"/>
      <c r="M323" s="18"/>
      <c r="N323" s="18"/>
      <c r="O323" s="153"/>
      <c r="P323" s="153"/>
      <c r="Q323" s="153"/>
    </row>
    <row r="324" spans="1:17">
      <c r="A324" s="153"/>
      <c r="B324" s="153"/>
      <c r="C324" s="16">
        <v>81</v>
      </c>
      <c r="D324" s="16">
        <v>3</v>
      </c>
      <c r="E324" s="153"/>
      <c r="F324" s="8"/>
      <c r="G324" s="8"/>
      <c r="H324" s="8"/>
      <c r="I324" s="16"/>
      <c r="J324" s="16"/>
      <c r="K324" s="153"/>
      <c r="L324" s="18"/>
      <c r="M324" s="18"/>
      <c r="N324" s="18"/>
      <c r="O324" s="153"/>
      <c r="P324" s="153"/>
      <c r="Q324" s="153"/>
    </row>
    <row r="325" spans="1:17">
      <c r="A325" s="153"/>
      <c r="B325" s="153"/>
      <c r="C325" s="8"/>
      <c r="D325" s="16"/>
      <c r="E325" s="153"/>
      <c r="F325" s="8"/>
      <c r="G325" s="8"/>
      <c r="H325" s="8"/>
      <c r="I325" s="16"/>
      <c r="J325" s="16"/>
      <c r="K325" s="153"/>
      <c r="L325" s="18"/>
      <c r="M325" s="18"/>
      <c r="N325" s="18"/>
      <c r="O325" s="153"/>
      <c r="P325" s="153"/>
      <c r="Q325" s="153"/>
    </row>
    <row r="326" spans="1:17">
      <c r="A326" s="153"/>
      <c r="B326" s="153"/>
      <c r="C326" s="8"/>
      <c r="D326" s="16"/>
      <c r="E326" s="153"/>
      <c r="F326" s="8"/>
      <c r="G326" s="8"/>
      <c r="H326" s="8"/>
      <c r="I326" s="16"/>
      <c r="J326" s="16"/>
      <c r="K326" s="153"/>
      <c r="L326" s="18"/>
      <c r="M326" s="18"/>
      <c r="N326" s="18"/>
      <c r="O326" s="153"/>
      <c r="P326" s="153"/>
      <c r="Q326" s="153"/>
    </row>
    <row r="327" spans="1:17">
      <c r="A327" s="153"/>
      <c r="B327" s="153"/>
      <c r="C327" s="8"/>
      <c r="D327" s="16"/>
      <c r="E327" s="153"/>
      <c r="F327" s="8"/>
      <c r="G327" s="8"/>
      <c r="H327" s="8"/>
      <c r="I327" s="16"/>
      <c r="J327" s="16"/>
      <c r="K327" s="153"/>
      <c r="L327" s="18"/>
      <c r="M327" s="18"/>
      <c r="N327" s="18"/>
      <c r="O327" s="153"/>
      <c r="P327" s="153"/>
      <c r="Q327" s="153"/>
    </row>
    <row r="328" spans="1:17">
      <c r="A328" s="153"/>
      <c r="B328" s="153"/>
      <c r="C328" s="8"/>
      <c r="D328" s="16"/>
      <c r="E328" s="153"/>
      <c r="F328" s="8"/>
      <c r="G328" s="8"/>
      <c r="H328" s="8"/>
      <c r="I328" s="16"/>
      <c r="J328" s="16"/>
      <c r="K328" s="153"/>
      <c r="L328" s="18"/>
      <c r="M328" s="18"/>
      <c r="N328" s="18"/>
      <c r="O328" s="153"/>
      <c r="P328" s="153"/>
      <c r="Q328" s="153"/>
    </row>
    <row r="329" spans="1:17">
      <c r="A329" s="153"/>
      <c r="B329" s="153"/>
      <c r="C329" s="8"/>
      <c r="D329" s="16"/>
      <c r="E329" s="153"/>
      <c r="F329" s="8"/>
      <c r="G329" s="8"/>
      <c r="H329" s="8"/>
      <c r="I329" s="16"/>
      <c r="J329" s="16"/>
      <c r="K329" s="153"/>
      <c r="L329" s="18"/>
      <c r="M329" s="18"/>
      <c r="N329" s="18"/>
      <c r="O329" s="153"/>
      <c r="P329" s="153"/>
      <c r="Q329" s="153"/>
    </row>
    <row r="330" spans="1:17">
      <c r="A330" s="153"/>
      <c r="B330" s="153"/>
      <c r="C330" s="8"/>
      <c r="D330" s="16"/>
      <c r="E330" s="153"/>
      <c r="F330" s="8"/>
      <c r="G330" s="8"/>
      <c r="H330" s="8"/>
      <c r="I330" s="16"/>
      <c r="J330" s="16"/>
      <c r="K330" s="153"/>
      <c r="L330" s="18"/>
      <c r="M330" s="18"/>
      <c r="N330" s="18"/>
      <c r="O330" s="153"/>
      <c r="P330" s="153"/>
      <c r="Q330" s="153"/>
    </row>
    <row r="331" spans="1:17">
      <c r="A331" s="153"/>
      <c r="B331" s="153"/>
      <c r="C331" s="8"/>
      <c r="D331" s="16"/>
      <c r="E331" s="153"/>
      <c r="F331" s="8"/>
      <c r="G331" s="8"/>
      <c r="H331" s="8"/>
      <c r="I331" s="16"/>
      <c r="J331" s="16"/>
      <c r="K331" s="153"/>
      <c r="L331" s="18"/>
      <c r="M331" s="18"/>
      <c r="N331" s="18"/>
      <c r="O331" s="153"/>
      <c r="P331" s="153"/>
      <c r="Q331" s="153"/>
    </row>
    <row r="332" spans="1:17">
      <c r="A332" s="153"/>
      <c r="B332" s="153"/>
      <c r="C332" s="8"/>
      <c r="D332" s="16"/>
      <c r="E332" s="153"/>
      <c r="F332" s="8"/>
      <c r="G332" s="8"/>
      <c r="H332" s="8"/>
      <c r="I332" s="16"/>
      <c r="J332" s="16"/>
      <c r="K332" s="153"/>
      <c r="L332" s="18"/>
      <c r="M332" s="18"/>
      <c r="N332" s="18"/>
      <c r="O332" s="153"/>
      <c r="P332" s="153"/>
      <c r="Q332" s="153"/>
    </row>
    <row r="333" spans="1:17">
      <c r="A333" s="154"/>
      <c r="B333" s="154"/>
      <c r="C333" s="8"/>
      <c r="D333" s="16"/>
      <c r="E333" s="154"/>
      <c r="F333" s="8"/>
      <c r="G333" s="8"/>
      <c r="H333" s="8"/>
      <c r="I333" s="16"/>
      <c r="J333" s="16"/>
      <c r="K333" s="154"/>
      <c r="L333" s="18"/>
      <c r="M333" s="18"/>
      <c r="N333" s="18"/>
      <c r="O333" s="154"/>
      <c r="P333" s="154"/>
      <c r="Q333" s="154"/>
    </row>
    <row r="334" spans="1:17">
      <c r="A334" s="12" t="s">
        <v>107</v>
      </c>
      <c r="C334" s="12" t="s">
        <v>188</v>
      </c>
      <c r="D334" s="12" t="s">
        <v>198</v>
      </c>
      <c r="E334" s="21" t="s">
        <v>87</v>
      </c>
      <c r="F334" s="21" t="s">
        <v>89</v>
      </c>
      <c r="G334" s="21" t="s">
        <v>88</v>
      </c>
      <c r="H334" s="21" t="s">
        <v>91</v>
      </c>
      <c r="I334" s="21" t="s">
        <v>93</v>
      </c>
      <c r="J334" s="21" t="s">
        <v>88</v>
      </c>
      <c r="K334" s="21" t="s">
        <v>95</v>
      </c>
      <c r="L334" s="12" t="s">
        <v>93</v>
      </c>
      <c r="M334" s="12" t="s">
        <v>189</v>
      </c>
      <c r="N334" s="12" t="s">
        <v>88</v>
      </c>
      <c r="O334" s="12" t="s">
        <v>95</v>
      </c>
      <c r="P334" s="12" t="s">
        <v>95</v>
      </c>
      <c r="Q334" s="12" t="s">
        <v>87</v>
      </c>
    </row>
    <row r="335" spans="1:17" ht="29.25" customHeight="1"/>
    <row r="337" spans="1:17">
      <c r="A337" s="145" t="s">
        <v>112</v>
      </c>
      <c r="B337" s="145"/>
      <c r="C337" s="145"/>
      <c r="D337" s="145"/>
      <c r="E337" s="145"/>
      <c r="F337" s="145"/>
      <c r="G337" s="145"/>
      <c r="H337" s="145"/>
      <c r="I337" s="145"/>
      <c r="J337" s="145"/>
      <c r="K337" s="145"/>
      <c r="L337" s="145"/>
      <c r="M337" s="145"/>
      <c r="N337" s="145"/>
      <c r="O337" s="145"/>
      <c r="P337" s="145"/>
      <c r="Q337" s="145"/>
    </row>
    <row r="338" spans="1:17">
      <c r="A338" s="146" t="s">
        <v>61</v>
      </c>
      <c r="B338" s="146" t="s">
        <v>62</v>
      </c>
      <c r="C338" s="148" t="s">
        <v>191</v>
      </c>
      <c r="D338" s="149"/>
      <c r="E338" s="148" t="s">
        <v>192</v>
      </c>
      <c r="F338" s="150"/>
      <c r="G338" s="150"/>
      <c r="H338" s="150"/>
      <c r="I338" s="150"/>
      <c r="J338" s="149"/>
      <c r="K338" s="148" t="s">
        <v>65</v>
      </c>
      <c r="L338" s="150"/>
      <c r="M338" s="150"/>
      <c r="N338" s="150"/>
      <c r="O338" s="149"/>
      <c r="P338" s="146" t="s">
        <v>66</v>
      </c>
      <c r="Q338" s="146" t="s">
        <v>67</v>
      </c>
    </row>
    <row r="339" spans="1:17">
      <c r="A339" s="147"/>
      <c r="B339" s="147"/>
      <c r="C339" s="15" t="s">
        <v>147</v>
      </c>
      <c r="D339" s="15" t="s">
        <v>199</v>
      </c>
      <c r="E339" s="16" t="s">
        <v>102</v>
      </c>
      <c r="F339" s="16" t="s">
        <v>71</v>
      </c>
      <c r="G339" s="16" t="s">
        <v>195</v>
      </c>
      <c r="H339" s="16" t="s">
        <v>196</v>
      </c>
      <c r="I339" s="16" t="s">
        <v>106</v>
      </c>
      <c r="J339" s="16" t="s">
        <v>116</v>
      </c>
      <c r="K339" s="16" t="s">
        <v>206</v>
      </c>
      <c r="L339" s="16" t="s">
        <v>151</v>
      </c>
      <c r="M339" s="16" t="s">
        <v>197</v>
      </c>
      <c r="N339" s="16" t="s">
        <v>120</v>
      </c>
      <c r="O339" s="16" t="s">
        <v>141</v>
      </c>
      <c r="P339" s="147"/>
      <c r="Q339" s="147"/>
    </row>
    <row r="340" spans="1:17">
      <c r="A340" s="152" t="s">
        <v>211</v>
      </c>
      <c r="B340" s="152" t="s">
        <v>212</v>
      </c>
      <c r="C340" s="16">
        <v>92</v>
      </c>
      <c r="D340" s="152">
        <f>AVERAGE(C340:C351)</f>
        <v>84.666666666666671</v>
      </c>
      <c r="E340" s="17"/>
      <c r="F340" s="17"/>
      <c r="G340" s="8"/>
      <c r="H340" s="16"/>
      <c r="I340" s="16"/>
      <c r="J340" s="152">
        <f>SUM(I340:I351)</f>
        <v>0</v>
      </c>
      <c r="K340" s="152" t="s">
        <v>123</v>
      </c>
      <c r="L340" s="18"/>
      <c r="M340" s="18"/>
      <c r="N340" s="152"/>
      <c r="O340" s="152">
        <f>SUM(N340:N351)</f>
        <v>3</v>
      </c>
      <c r="P340" s="152">
        <f>D340*0.1+J340*0.8+O340*0.1</f>
        <v>8.7666666666666675</v>
      </c>
      <c r="Q340" s="152">
        <f>P340*0.4</f>
        <v>3.5066666666666673</v>
      </c>
    </row>
    <row r="341" spans="1:17">
      <c r="A341" s="153"/>
      <c r="B341" s="153"/>
      <c r="C341" s="19">
        <v>80</v>
      </c>
      <c r="D341" s="153"/>
      <c r="E341" s="8"/>
      <c r="F341" s="8"/>
      <c r="G341" s="8"/>
      <c r="H341" s="16"/>
      <c r="I341" s="16"/>
      <c r="J341" s="153"/>
      <c r="K341" s="153"/>
      <c r="L341" s="18"/>
      <c r="M341" s="18"/>
      <c r="N341" s="153"/>
      <c r="O341" s="153"/>
      <c r="P341" s="153"/>
      <c r="Q341" s="153"/>
    </row>
    <row r="342" spans="1:17">
      <c r="A342" s="153"/>
      <c r="B342" s="153"/>
      <c r="C342" s="16">
        <v>82</v>
      </c>
      <c r="D342" s="153"/>
      <c r="E342" s="8"/>
      <c r="F342" s="8"/>
      <c r="G342" s="8"/>
      <c r="H342" s="16"/>
      <c r="I342" s="16"/>
      <c r="J342" s="153"/>
      <c r="K342" s="153"/>
      <c r="L342" s="18"/>
      <c r="M342" s="18"/>
      <c r="N342" s="153"/>
      <c r="O342" s="153"/>
      <c r="P342" s="153"/>
      <c r="Q342" s="153"/>
    </row>
    <row r="343" spans="1:17">
      <c r="A343" s="153"/>
      <c r="B343" s="153"/>
      <c r="C343" s="16"/>
      <c r="D343" s="153"/>
      <c r="E343" s="8"/>
      <c r="F343" s="8"/>
      <c r="G343" s="8"/>
      <c r="H343" s="16"/>
      <c r="I343" s="16"/>
      <c r="J343" s="153"/>
      <c r="K343" s="154"/>
      <c r="L343" s="18"/>
      <c r="M343" s="18"/>
      <c r="N343" s="154"/>
      <c r="O343" s="153"/>
      <c r="P343" s="153"/>
      <c r="Q343" s="153"/>
    </row>
    <row r="344" spans="1:17">
      <c r="A344" s="153"/>
      <c r="B344" s="153"/>
      <c r="C344" s="16"/>
      <c r="D344" s="153"/>
      <c r="E344" s="8"/>
      <c r="F344" s="8"/>
      <c r="G344" s="8"/>
      <c r="H344" s="16"/>
      <c r="I344" s="16"/>
      <c r="J344" s="153"/>
      <c r="K344" s="152" t="s">
        <v>203</v>
      </c>
      <c r="L344" s="18"/>
      <c r="M344" s="18" t="s">
        <v>213</v>
      </c>
      <c r="N344" s="152">
        <v>3</v>
      </c>
      <c r="O344" s="153"/>
      <c r="P344" s="153"/>
      <c r="Q344" s="153"/>
    </row>
    <row r="345" spans="1:17">
      <c r="A345" s="153"/>
      <c r="B345" s="153"/>
      <c r="C345" s="16"/>
      <c r="D345" s="153"/>
      <c r="E345" s="8"/>
      <c r="F345" s="8"/>
      <c r="G345" s="8"/>
      <c r="H345" s="16"/>
      <c r="I345" s="16"/>
      <c r="J345" s="153"/>
      <c r="K345" s="153"/>
      <c r="L345" s="18"/>
      <c r="M345" s="18"/>
      <c r="N345" s="153"/>
      <c r="O345" s="153"/>
      <c r="P345" s="153"/>
      <c r="Q345" s="153"/>
    </row>
    <row r="346" spans="1:17">
      <c r="A346" s="153"/>
      <c r="B346" s="153"/>
      <c r="C346" s="16"/>
      <c r="D346" s="153"/>
      <c r="E346" s="8"/>
      <c r="F346" s="8"/>
      <c r="G346" s="8"/>
      <c r="H346" s="16"/>
      <c r="I346" s="16"/>
      <c r="J346" s="153"/>
      <c r="K346" s="153"/>
      <c r="L346" s="18"/>
      <c r="M346" s="18"/>
      <c r="N346" s="153"/>
      <c r="O346" s="153"/>
      <c r="P346" s="153"/>
      <c r="Q346" s="153"/>
    </row>
    <row r="347" spans="1:17">
      <c r="A347" s="153"/>
      <c r="B347" s="153"/>
      <c r="C347" s="16"/>
      <c r="D347" s="153"/>
      <c r="E347" s="8"/>
      <c r="F347" s="8"/>
      <c r="G347" s="8"/>
      <c r="H347" s="16"/>
      <c r="I347" s="16"/>
      <c r="J347" s="153"/>
      <c r="K347" s="154"/>
      <c r="L347" s="18"/>
      <c r="M347" s="18"/>
      <c r="N347" s="154"/>
      <c r="O347" s="153"/>
      <c r="P347" s="153"/>
      <c r="Q347" s="153"/>
    </row>
    <row r="348" spans="1:17">
      <c r="A348" s="153"/>
      <c r="B348" s="153"/>
      <c r="C348" s="16"/>
      <c r="D348" s="153"/>
      <c r="E348" s="8"/>
      <c r="F348" s="8"/>
      <c r="G348" s="8"/>
      <c r="H348" s="16"/>
      <c r="I348" s="16"/>
      <c r="J348" s="153"/>
      <c r="K348" s="152" t="s">
        <v>187</v>
      </c>
      <c r="L348" s="18"/>
      <c r="M348" s="18"/>
      <c r="N348" s="152"/>
      <c r="O348" s="153"/>
      <c r="P348" s="153"/>
      <c r="Q348" s="153"/>
    </row>
    <row r="349" spans="1:17">
      <c r="A349" s="153"/>
      <c r="B349" s="153"/>
      <c r="C349" s="16"/>
      <c r="D349" s="153"/>
      <c r="E349" s="8"/>
      <c r="F349" s="8"/>
      <c r="G349" s="8"/>
      <c r="H349" s="16"/>
      <c r="I349" s="16"/>
      <c r="J349" s="153"/>
      <c r="K349" s="153"/>
      <c r="L349" s="18"/>
      <c r="M349" s="18"/>
      <c r="N349" s="153"/>
      <c r="O349" s="153"/>
      <c r="P349" s="153"/>
      <c r="Q349" s="153"/>
    </row>
    <row r="350" spans="1:17">
      <c r="A350" s="153"/>
      <c r="B350" s="153"/>
      <c r="C350" s="16"/>
      <c r="D350" s="153"/>
      <c r="E350" s="8"/>
      <c r="F350" s="8"/>
      <c r="G350" s="8"/>
      <c r="H350" s="16"/>
      <c r="I350" s="16"/>
      <c r="J350" s="153"/>
      <c r="K350" s="153"/>
      <c r="L350" s="18"/>
      <c r="M350" s="18"/>
      <c r="N350" s="153"/>
      <c r="O350" s="153"/>
      <c r="P350" s="153"/>
      <c r="Q350" s="153"/>
    </row>
    <row r="351" spans="1:17">
      <c r="A351" s="154"/>
      <c r="B351" s="154"/>
      <c r="C351" s="16"/>
      <c r="D351" s="154"/>
      <c r="E351" s="8"/>
      <c r="F351" s="8"/>
      <c r="G351" s="8"/>
      <c r="H351" s="16"/>
      <c r="I351" s="16"/>
      <c r="J351" s="154"/>
      <c r="K351" s="154"/>
      <c r="L351" s="18"/>
      <c r="M351" s="18"/>
      <c r="N351" s="154"/>
      <c r="O351" s="154"/>
      <c r="P351" s="154"/>
      <c r="Q351" s="154"/>
    </row>
    <row r="352" spans="1:17">
      <c r="A352" s="12" t="s">
        <v>107</v>
      </c>
      <c r="B352" s="12"/>
      <c r="C352" s="12" t="s">
        <v>188</v>
      </c>
      <c r="D352" s="21" t="s">
        <v>95</v>
      </c>
      <c r="E352" s="21" t="s">
        <v>88</v>
      </c>
      <c r="F352" s="21" t="s">
        <v>88</v>
      </c>
      <c r="G352" s="21" t="s">
        <v>93</v>
      </c>
      <c r="H352" s="21" t="s">
        <v>93</v>
      </c>
      <c r="I352" s="21" t="s">
        <v>88</v>
      </c>
      <c r="J352" s="21" t="s">
        <v>95</v>
      </c>
      <c r="K352" s="12"/>
      <c r="L352" s="12" t="s">
        <v>93</v>
      </c>
      <c r="M352" s="12" t="s">
        <v>111</v>
      </c>
      <c r="N352" s="12" t="s">
        <v>88</v>
      </c>
      <c r="O352" s="12" t="s">
        <v>95</v>
      </c>
      <c r="P352" s="12" t="s">
        <v>95</v>
      </c>
      <c r="Q352" s="12" t="s">
        <v>95</v>
      </c>
    </row>
    <row r="353" spans="1:17">
      <c r="A353" s="151" t="s">
        <v>190</v>
      </c>
      <c r="B353" s="151"/>
      <c r="C353" s="151"/>
      <c r="D353" s="151"/>
      <c r="E353" s="151"/>
      <c r="F353" s="151"/>
      <c r="G353" s="151"/>
      <c r="H353" s="151"/>
      <c r="I353" s="151"/>
      <c r="J353" s="151"/>
      <c r="K353" s="151"/>
      <c r="L353" s="151"/>
      <c r="M353" s="151"/>
      <c r="N353" s="151"/>
      <c r="O353" s="151"/>
      <c r="P353" s="151"/>
      <c r="Q353" s="151"/>
    </row>
    <row r="354" spans="1:17">
      <c r="A354" s="145"/>
      <c r="B354" s="145"/>
      <c r="C354" s="145"/>
      <c r="D354" s="145"/>
      <c r="E354" s="145"/>
      <c r="F354" s="145"/>
      <c r="G354" s="145"/>
      <c r="H354" s="145"/>
      <c r="I354" s="145"/>
      <c r="J354" s="145"/>
      <c r="K354" s="145"/>
      <c r="L354" s="145"/>
      <c r="M354" s="145"/>
      <c r="N354" s="145"/>
      <c r="O354" s="145"/>
      <c r="P354" s="145"/>
      <c r="Q354" s="145"/>
    </row>
    <row r="355" spans="1:17">
      <c r="A355" s="146" t="s">
        <v>61</v>
      </c>
      <c r="B355" s="146" t="s">
        <v>62</v>
      </c>
      <c r="C355" s="148" t="s">
        <v>191</v>
      </c>
      <c r="D355" s="150"/>
      <c r="E355" s="149"/>
      <c r="F355" s="148" t="s">
        <v>192</v>
      </c>
      <c r="G355" s="150"/>
      <c r="H355" s="150"/>
      <c r="I355" s="150"/>
      <c r="J355" s="150"/>
      <c r="K355" s="149"/>
      <c r="L355" s="148" t="s">
        <v>193</v>
      </c>
      <c r="M355" s="150"/>
      <c r="N355" s="150"/>
      <c r="O355" s="149"/>
      <c r="P355" s="146" t="s">
        <v>67</v>
      </c>
      <c r="Q355" s="146" t="s">
        <v>66</v>
      </c>
    </row>
    <row r="356" spans="1:17">
      <c r="A356" s="147"/>
      <c r="B356" s="147"/>
      <c r="C356" s="15" t="s">
        <v>147</v>
      </c>
      <c r="D356" s="15" t="s">
        <v>194</v>
      </c>
      <c r="E356" s="15" t="s">
        <v>148</v>
      </c>
      <c r="F356" s="16" t="s">
        <v>70</v>
      </c>
      <c r="G356" s="16" t="s">
        <v>152</v>
      </c>
      <c r="H356" s="16" t="s">
        <v>72</v>
      </c>
      <c r="I356" s="16" t="s">
        <v>196</v>
      </c>
      <c r="J356" s="16" t="s">
        <v>120</v>
      </c>
      <c r="K356" s="16" t="s">
        <v>116</v>
      </c>
      <c r="L356" s="16" t="s">
        <v>151</v>
      </c>
      <c r="M356" s="16" t="s">
        <v>197</v>
      </c>
      <c r="N356" s="16" t="s">
        <v>120</v>
      </c>
      <c r="O356" s="16" t="s">
        <v>141</v>
      </c>
      <c r="P356" s="147"/>
      <c r="Q356" s="147"/>
    </row>
    <row r="357" spans="1:17">
      <c r="A357" s="152" t="s">
        <v>211</v>
      </c>
      <c r="B357" s="152" t="s">
        <v>212</v>
      </c>
      <c r="C357" s="16">
        <v>92</v>
      </c>
      <c r="D357" s="16">
        <v>2</v>
      </c>
      <c r="E357" s="152">
        <f>(C357*D357+C358*D358+C359*D359+C360*D360+C361*D361+C362*D362+C363*D363+C364*D364+C365*D365+C366*D366+C367*D367+C368*D368)/SUM(D357:D368)</f>
        <v>83.75</v>
      </c>
      <c r="F357" s="17"/>
      <c r="G357" s="17"/>
      <c r="H357" s="8"/>
      <c r="I357" s="16"/>
      <c r="J357" s="16"/>
      <c r="K357" s="152">
        <f>SUM(J357:J368)</f>
        <v>0</v>
      </c>
      <c r="L357" s="18"/>
      <c r="M357" s="18"/>
      <c r="N357" s="18"/>
      <c r="O357" s="152">
        <f>SUM(N357:N368)+60</f>
        <v>63</v>
      </c>
      <c r="P357" s="152">
        <f>Q340</f>
        <v>3.5066666666666673</v>
      </c>
      <c r="Q357" s="152">
        <f>E357*0.1+K357*0.4+O357*0.1+P357</f>
        <v>18.181666666666668</v>
      </c>
    </row>
    <row r="358" spans="1:17">
      <c r="A358" s="153"/>
      <c r="B358" s="153"/>
      <c r="C358" s="19">
        <v>80</v>
      </c>
      <c r="D358" s="19">
        <v>3</v>
      </c>
      <c r="E358" s="153"/>
      <c r="F358" s="8"/>
      <c r="G358" s="8"/>
      <c r="H358" s="8"/>
      <c r="I358" s="16"/>
      <c r="J358" s="16"/>
      <c r="K358" s="153"/>
      <c r="L358" s="18"/>
      <c r="M358" s="18" t="s">
        <v>213</v>
      </c>
      <c r="N358" s="18">
        <v>3</v>
      </c>
      <c r="O358" s="153"/>
      <c r="P358" s="153"/>
      <c r="Q358" s="153"/>
    </row>
    <row r="359" spans="1:17">
      <c r="A359" s="153"/>
      <c r="B359" s="153"/>
      <c r="C359" s="16">
        <v>82</v>
      </c>
      <c r="D359" s="16">
        <v>3</v>
      </c>
      <c r="E359" s="153"/>
      <c r="F359" s="8"/>
      <c r="G359" s="8"/>
      <c r="H359" s="8"/>
      <c r="I359" s="16"/>
      <c r="J359" s="16"/>
      <c r="K359" s="153"/>
      <c r="L359" s="18"/>
      <c r="M359" s="18"/>
      <c r="N359" s="18"/>
      <c r="O359" s="153"/>
      <c r="P359" s="153"/>
      <c r="Q359" s="153"/>
    </row>
    <row r="360" spans="1:17">
      <c r="A360" s="153"/>
      <c r="B360" s="153"/>
      <c r="C360" s="8"/>
      <c r="D360" s="16"/>
      <c r="E360" s="153"/>
      <c r="F360" s="8"/>
      <c r="G360" s="8"/>
      <c r="H360" s="8"/>
      <c r="I360" s="16"/>
      <c r="J360" s="16"/>
      <c r="K360" s="153"/>
      <c r="L360" s="18"/>
      <c r="M360" s="18"/>
      <c r="N360" s="18"/>
      <c r="O360" s="153"/>
      <c r="P360" s="153"/>
      <c r="Q360" s="153"/>
    </row>
    <row r="361" spans="1:17">
      <c r="A361" s="153"/>
      <c r="B361" s="153"/>
      <c r="C361" s="8"/>
      <c r="D361" s="16"/>
      <c r="E361" s="153"/>
      <c r="F361" s="8"/>
      <c r="G361" s="8"/>
      <c r="H361" s="8"/>
      <c r="I361" s="16"/>
      <c r="J361" s="16"/>
      <c r="K361" s="153"/>
      <c r="L361" s="18"/>
      <c r="M361" s="18"/>
      <c r="N361" s="18"/>
      <c r="O361" s="153"/>
      <c r="P361" s="153"/>
      <c r="Q361" s="153"/>
    </row>
    <row r="362" spans="1:17">
      <c r="A362" s="153"/>
      <c r="B362" s="153"/>
      <c r="C362" s="8"/>
      <c r="D362" s="16"/>
      <c r="E362" s="153"/>
      <c r="F362" s="8"/>
      <c r="G362" s="8"/>
      <c r="H362" s="8"/>
      <c r="I362" s="16"/>
      <c r="J362" s="16"/>
      <c r="K362" s="153"/>
      <c r="L362" s="18"/>
      <c r="M362" s="18"/>
      <c r="N362" s="18"/>
      <c r="O362" s="153"/>
      <c r="P362" s="153"/>
      <c r="Q362" s="153"/>
    </row>
    <row r="363" spans="1:17">
      <c r="A363" s="153"/>
      <c r="B363" s="153"/>
      <c r="C363" s="8"/>
      <c r="D363" s="16"/>
      <c r="E363" s="153"/>
      <c r="F363" s="8"/>
      <c r="G363" s="8"/>
      <c r="H363" s="8"/>
      <c r="I363" s="16"/>
      <c r="J363" s="16"/>
      <c r="K363" s="153"/>
      <c r="L363" s="18"/>
      <c r="M363" s="18"/>
      <c r="N363" s="18"/>
      <c r="O363" s="153"/>
      <c r="P363" s="153"/>
      <c r="Q363" s="153"/>
    </row>
    <row r="364" spans="1:17">
      <c r="A364" s="153"/>
      <c r="B364" s="153"/>
      <c r="C364" s="8"/>
      <c r="D364" s="16"/>
      <c r="E364" s="153"/>
      <c r="F364" s="8"/>
      <c r="G364" s="8"/>
      <c r="H364" s="8"/>
      <c r="I364" s="16"/>
      <c r="J364" s="16"/>
      <c r="K364" s="153"/>
      <c r="L364" s="18"/>
      <c r="M364" s="18"/>
      <c r="N364" s="18"/>
      <c r="O364" s="153"/>
      <c r="P364" s="153"/>
      <c r="Q364" s="153"/>
    </row>
    <row r="365" spans="1:17">
      <c r="A365" s="153"/>
      <c r="B365" s="153"/>
      <c r="C365" s="8"/>
      <c r="D365" s="16"/>
      <c r="E365" s="153"/>
      <c r="F365" s="8"/>
      <c r="G365" s="8"/>
      <c r="H365" s="8"/>
      <c r="I365" s="16"/>
      <c r="J365" s="16"/>
      <c r="K365" s="153"/>
      <c r="L365" s="18"/>
      <c r="M365" s="18"/>
      <c r="N365" s="18"/>
      <c r="O365" s="153"/>
      <c r="P365" s="153"/>
      <c r="Q365" s="153"/>
    </row>
    <row r="366" spans="1:17">
      <c r="A366" s="153"/>
      <c r="B366" s="153"/>
      <c r="C366" s="8"/>
      <c r="D366" s="16"/>
      <c r="E366" s="153"/>
      <c r="F366" s="8"/>
      <c r="G366" s="8"/>
      <c r="H366" s="8"/>
      <c r="I366" s="16"/>
      <c r="J366" s="16"/>
      <c r="K366" s="153"/>
      <c r="L366" s="18"/>
      <c r="M366" s="18"/>
      <c r="N366" s="18"/>
      <c r="O366" s="153"/>
      <c r="P366" s="153"/>
      <c r="Q366" s="153"/>
    </row>
    <row r="367" spans="1:17">
      <c r="A367" s="153"/>
      <c r="B367" s="153"/>
      <c r="C367" s="8"/>
      <c r="D367" s="16"/>
      <c r="E367" s="153"/>
      <c r="F367" s="8"/>
      <c r="G367" s="8"/>
      <c r="H367" s="8"/>
      <c r="I367" s="16"/>
      <c r="J367" s="16"/>
      <c r="K367" s="153"/>
      <c r="L367" s="18"/>
      <c r="M367" s="18"/>
      <c r="N367" s="18"/>
      <c r="O367" s="153"/>
      <c r="P367" s="153"/>
      <c r="Q367" s="153"/>
    </row>
    <row r="368" spans="1:17">
      <c r="A368" s="154"/>
      <c r="B368" s="154"/>
      <c r="C368" s="8"/>
      <c r="D368" s="16"/>
      <c r="E368" s="154"/>
      <c r="F368" s="8"/>
      <c r="G368" s="8"/>
      <c r="H368" s="8"/>
      <c r="I368" s="16"/>
      <c r="J368" s="16"/>
      <c r="K368" s="154"/>
      <c r="L368" s="18"/>
      <c r="M368" s="18"/>
      <c r="N368" s="18"/>
      <c r="O368" s="154"/>
      <c r="P368" s="154"/>
      <c r="Q368" s="154"/>
    </row>
    <row r="369" spans="1:17">
      <c r="A369" s="12" t="s">
        <v>107</v>
      </c>
      <c r="C369" s="12" t="s">
        <v>188</v>
      </c>
      <c r="D369" s="12" t="s">
        <v>198</v>
      </c>
      <c r="E369" s="21" t="s">
        <v>95</v>
      </c>
      <c r="F369" s="21" t="s">
        <v>88</v>
      </c>
      <c r="G369" s="21" t="s">
        <v>88</v>
      </c>
      <c r="H369" s="21" t="s">
        <v>91</v>
      </c>
      <c r="I369" s="21" t="s">
        <v>91</v>
      </c>
      <c r="J369" s="21" t="s">
        <v>88</v>
      </c>
      <c r="K369" s="21" t="s">
        <v>95</v>
      </c>
      <c r="L369" s="12" t="s">
        <v>93</v>
      </c>
      <c r="M369" s="12" t="s">
        <v>189</v>
      </c>
      <c r="N369" s="12" t="s">
        <v>88</v>
      </c>
      <c r="O369" s="12" t="s">
        <v>95</v>
      </c>
      <c r="P369" s="12" t="s">
        <v>95</v>
      </c>
      <c r="Q369" s="12" t="s">
        <v>95</v>
      </c>
    </row>
    <row r="370" spans="1:17" ht="39" customHeight="1"/>
    <row r="372" spans="1:17">
      <c r="A372" s="145" t="s">
        <v>112</v>
      </c>
      <c r="B372" s="145"/>
      <c r="C372" s="145"/>
      <c r="D372" s="145"/>
      <c r="E372" s="145"/>
      <c r="F372" s="145"/>
      <c r="G372" s="145"/>
      <c r="H372" s="145"/>
      <c r="I372" s="145"/>
      <c r="J372" s="145"/>
      <c r="K372" s="145"/>
      <c r="L372" s="145"/>
      <c r="M372" s="145"/>
      <c r="N372" s="145"/>
      <c r="O372" s="145"/>
      <c r="P372" s="145"/>
      <c r="Q372" s="145"/>
    </row>
    <row r="373" spans="1:17">
      <c r="A373" s="146" t="s">
        <v>61</v>
      </c>
      <c r="B373" s="146" t="s">
        <v>62</v>
      </c>
      <c r="C373" s="148" t="s">
        <v>191</v>
      </c>
      <c r="D373" s="149"/>
      <c r="E373" s="148" t="s">
        <v>113</v>
      </c>
      <c r="F373" s="150"/>
      <c r="G373" s="150"/>
      <c r="H373" s="150"/>
      <c r="I373" s="150"/>
      <c r="J373" s="149"/>
      <c r="K373" s="148" t="s">
        <v>65</v>
      </c>
      <c r="L373" s="150"/>
      <c r="M373" s="150"/>
      <c r="N373" s="150"/>
      <c r="O373" s="149"/>
      <c r="P373" s="146" t="s">
        <v>66</v>
      </c>
      <c r="Q373" s="146" t="s">
        <v>67</v>
      </c>
    </row>
    <row r="374" spans="1:17">
      <c r="A374" s="147"/>
      <c r="B374" s="147"/>
      <c r="C374" s="15" t="s">
        <v>147</v>
      </c>
      <c r="D374" s="15" t="s">
        <v>199</v>
      </c>
      <c r="E374" s="16" t="s">
        <v>102</v>
      </c>
      <c r="F374" s="16" t="s">
        <v>152</v>
      </c>
      <c r="G374" s="16" t="s">
        <v>195</v>
      </c>
      <c r="H374" s="16" t="s">
        <v>196</v>
      </c>
      <c r="I374" s="16" t="s">
        <v>120</v>
      </c>
      <c r="J374" s="16" t="s">
        <v>116</v>
      </c>
      <c r="K374" s="16" t="s">
        <v>117</v>
      </c>
      <c r="L374" s="16" t="s">
        <v>151</v>
      </c>
      <c r="M374" s="16" t="s">
        <v>197</v>
      </c>
      <c r="N374" s="16" t="s">
        <v>120</v>
      </c>
      <c r="O374" s="16" t="s">
        <v>141</v>
      </c>
      <c r="P374" s="147"/>
      <c r="Q374" s="147"/>
    </row>
    <row r="375" spans="1:17">
      <c r="A375" s="152" t="s">
        <v>214</v>
      </c>
      <c r="B375" s="152" t="s">
        <v>215</v>
      </c>
      <c r="C375" s="16">
        <v>90</v>
      </c>
      <c r="D375" s="152">
        <f>AVERAGE(C375:C386)</f>
        <v>80.333333333333329</v>
      </c>
      <c r="E375" s="17"/>
      <c r="F375" s="17"/>
      <c r="G375" s="8"/>
      <c r="H375" s="16"/>
      <c r="I375" s="16"/>
      <c r="J375" s="152">
        <f>SUM(I375:I386)</f>
        <v>0</v>
      </c>
      <c r="K375" s="152" t="s">
        <v>123</v>
      </c>
      <c r="L375" s="18"/>
      <c r="M375" s="18"/>
      <c r="N375" s="152"/>
      <c r="O375" s="152">
        <f>SUM(N375:N386)</f>
        <v>0</v>
      </c>
      <c r="P375" s="152">
        <f>D375*0.1+J375*0.8+O375*0.1</f>
        <v>8.0333333333333332</v>
      </c>
      <c r="Q375" s="152">
        <f>P375*0.4</f>
        <v>3.2133333333333334</v>
      </c>
    </row>
    <row r="376" spans="1:17">
      <c r="A376" s="153"/>
      <c r="B376" s="153"/>
      <c r="C376" s="19">
        <v>81</v>
      </c>
      <c r="D376" s="153"/>
      <c r="E376" s="8"/>
      <c r="F376" s="8"/>
      <c r="G376" s="8"/>
      <c r="H376" s="16"/>
      <c r="I376" s="16"/>
      <c r="J376" s="153"/>
      <c r="K376" s="153"/>
      <c r="L376" s="18"/>
      <c r="M376" s="18"/>
      <c r="N376" s="153"/>
      <c r="O376" s="153"/>
      <c r="P376" s="153"/>
      <c r="Q376" s="153"/>
    </row>
    <row r="377" spans="1:17">
      <c r="A377" s="153"/>
      <c r="B377" s="153"/>
      <c r="C377" s="16">
        <v>70</v>
      </c>
      <c r="D377" s="153"/>
      <c r="E377" s="8"/>
      <c r="F377" s="8"/>
      <c r="G377" s="8"/>
      <c r="H377" s="16"/>
      <c r="I377" s="16"/>
      <c r="J377" s="153"/>
      <c r="K377" s="153"/>
      <c r="L377" s="18"/>
      <c r="M377" s="18"/>
      <c r="N377" s="153"/>
      <c r="O377" s="153"/>
      <c r="P377" s="153"/>
      <c r="Q377" s="153"/>
    </row>
    <row r="378" spans="1:17">
      <c r="A378" s="153"/>
      <c r="B378" s="153"/>
      <c r="C378" s="16"/>
      <c r="D378" s="153"/>
      <c r="E378" s="8"/>
      <c r="F378" s="8"/>
      <c r="G378" s="8"/>
      <c r="H378" s="16"/>
      <c r="I378" s="16"/>
      <c r="J378" s="153"/>
      <c r="K378" s="154"/>
      <c r="L378" s="18"/>
      <c r="M378" s="18"/>
      <c r="N378" s="154"/>
      <c r="O378" s="153"/>
      <c r="P378" s="153"/>
      <c r="Q378" s="153"/>
    </row>
    <row r="379" spans="1:17">
      <c r="A379" s="153"/>
      <c r="B379" s="153"/>
      <c r="C379" s="16"/>
      <c r="D379" s="153"/>
      <c r="E379" s="8"/>
      <c r="F379" s="8"/>
      <c r="G379" s="8"/>
      <c r="H379" s="16"/>
      <c r="I379" s="16"/>
      <c r="J379" s="153"/>
      <c r="K379" s="152" t="s">
        <v>203</v>
      </c>
      <c r="L379" s="18"/>
      <c r="M379" s="18"/>
      <c r="N379" s="152"/>
      <c r="O379" s="153"/>
      <c r="P379" s="153"/>
      <c r="Q379" s="153"/>
    </row>
    <row r="380" spans="1:17">
      <c r="A380" s="153"/>
      <c r="B380" s="153"/>
      <c r="C380" s="16"/>
      <c r="D380" s="153"/>
      <c r="E380" s="8"/>
      <c r="F380" s="8"/>
      <c r="G380" s="8"/>
      <c r="H380" s="16"/>
      <c r="I380" s="16"/>
      <c r="J380" s="153"/>
      <c r="K380" s="153"/>
      <c r="L380" s="18"/>
      <c r="M380" s="18"/>
      <c r="N380" s="153"/>
      <c r="O380" s="153"/>
      <c r="P380" s="153"/>
      <c r="Q380" s="153"/>
    </row>
    <row r="381" spans="1:17">
      <c r="A381" s="153"/>
      <c r="B381" s="153"/>
      <c r="C381" s="16"/>
      <c r="D381" s="153"/>
      <c r="E381" s="8"/>
      <c r="F381" s="8"/>
      <c r="G381" s="8"/>
      <c r="H381" s="16"/>
      <c r="I381" s="16"/>
      <c r="J381" s="153"/>
      <c r="K381" s="153"/>
      <c r="L381" s="18"/>
      <c r="M381" s="18"/>
      <c r="N381" s="153"/>
      <c r="O381" s="153"/>
      <c r="P381" s="153"/>
      <c r="Q381" s="153"/>
    </row>
    <row r="382" spans="1:17">
      <c r="A382" s="153"/>
      <c r="B382" s="153"/>
      <c r="C382" s="16"/>
      <c r="D382" s="153"/>
      <c r="E382" s="8"/>
      <c r="F382" s="8"/>
      <c r="G382" s="8"/>
      <c r="H382" s="16"/>
      <c r="I382" s="16"/>
      <c r="J382" s="153"/>
      <c r="K382" s="154"/>
      <c r="L382" s="18"/>
      <c r="M382" s="18"/>
      <c r="N382" s="154"/>
      <c r="O382" s="153"/>
      <c r="P382" s="153"/>
      <c r="Q382" s="153"/>
    </row>
    <row r="383" spans="1:17">
      <c r="A383" s="153"/>
      <c r="B383" s="153"/>
      <c r="C383" s="16"/>
      <c r="D383" s="153"/>
      <c r="E383" s="8"/>
      <c r="F383" s="8"/>
      <c r="G383" s="8"/>
      <c r="H383" s="16"/>
      <c r="I383" s="16"/>
      <c r="J383" s="153"/>
      <c r="K383" s="152" t="s">
        <v>187</v>
      </c>
      <c r="L383" s="18"/>
      <c r="M383" s="18"/>
      <c r="N383" s="152"/>
      <c r="O383" s="153"/>
      <c r="P383" s="153"/>
      <c r="Q383" s="153"/>
    </row>
    <row r="384" spans="1:17">
      <c r="A384" s="153"/>
      <c r="B384" s="153"/>
      <c r="C384" s="16"/>
      <c r="D384" s="153"/>
      <c r="E384" s="8"/>
      <c r="F384" s="8"/>
      <c r="G384" s="8"/>
      <c r="H384" s="16"/>
      <c r="I384" s="16"/>
      <c r="J384" s="153"/>
      <c r="K384" s="153"/>
      <c r="L384" s="18"/>
      <c r="M384" s="18"/>
      <c r="N384" s="153"/>
      <c r="O384" s="153"/>
      <c r="P384" s="153"/>
      <c r="Q384" s="153"/>
    </row>
    <row r="385" spans="1:17">
      <c r="A385" s="153"/>
      <c r="B385" s="153"/>
      <c r="C385" s="16"/>
      <c r="D385" s="153"/>
      <c r="E385" s="8"/>
      <c r="F385" s="8"/>
      <c r="G385" s="8"/>
      <c r="H385" s="16"/>
      <c r="I385" s="16"/>
      <c r="J385" s="153"/>
      <c r="K385" s="153"/>
      <c r="L385" s="18"/>
      <c r="M385" s="18"/>
      <c r="N385" s="153"/>
      <c r="O385" s="153"/>
      <c r="P385" s="153"/>
      <c r="Q385" s="153"/>
    </row>
    <row r="386" spans="1:17">
      <c r="A386" s="154"/>
      <c r="B386" s="154"/>
      <c r="C386" s="16"/>
      <c r="D386" s="154"/>
      <c r="E386" s="8"/>
      <c r="F386" s="8"/>
      <c r="G386" s="8"/>
      <c r="H386" s="16"/>
      <c r="I386" s="16"/>
      <c r="J386" s="154"/>
      <c r="K386" s="154"/>
      <c r="L386" s="18"/>
      <c r="M386" s="18"/>
      <c r="N386" s="154"/>
      <c r="O386" s="154"/>
      <c r="P386" s="154"/>
      <c r="Q386" s="154"/>
    </row>
    <row r="387" spans="1:17">
      <c r="A387" s="12" t="s">
        <v>107</v>
      </c>
      <c r="B387" s="12"/>
      <c r="C387" s="12" t="s">
        <v>188</v>
      </c>
      <c r="D387" s="21" t="s">
        <v>95</v>
      </c>
      <c r="E387" s="21" t="s">
        <v>88</v>
      </c>
      <c r="F387" s="21" t="s">
        <v>88</v>
      </c>
      <c r="G387" s="21" t="s">
        <v>93</v>
      </c>
      <c r="H387" s="21" t="s">
        <v>93</v>
      </c>
      <c r="I387" s="21" t="s">
        <v>88</v>
      </c>
      <c r="J387" s="21" t="s">
        <v>87</v>
      </c>
      <c r="K387" s="12"/>
      <c r="L387" s="12" t="s">
        <v>93</v>
      </c>
      <c r="M387" s="12" t="s">
        <v>189</v>
      </c>
      <c r="N387" s="12" t="s">
        <v>88</v>
      </c>
      <c r="O387" s="12" t="s">
        <v>95</v>
      </c>
      <c r="P387" s="12" t="s">
        <v>95</v>
      </c>
      <c r="Q387" s="12" t="s">
        <v>95</v>
      </c>
    </row>
    <row r="388" spans="1:17">
      <c r="A388" s="151" t="s">
        <v>190</v>
      </c>
      <c r="B388" s="151"/>
      <c r="C388" s="151"/>
      <c r="D388" s="151"/>
      <c r="E388" s="151"/>
      <c r="F388" s="151"/>
      <c r="G388" s="151"/>
      <c r="H388" s="151"/>
      <c r="I388" s="151"/>
      <c r="J388" s="151"/>
      <c r="K388" s="151"/>
      <c r="L388" s="151"/>
      <c r="M388" s="151"/>
      <c r="N388" s="151"/>
      <c r="O388" s="151"/>
      <c r="P388" s="151"/>
      <c r="Q388" s="151"/>
    </row>
    <row r="389" spans="1:17">
      <c r="A389" s="145"/>
      <c r="B389" s="145"/>
      <c r="C389" s="145"/>
      <c r="D389" s="145"/>
      <c r="E389" s="145"/>
      <c r="F389" s="145"/>
      <c r="G389" s="145"/>
      <c r="H389" s="145"/>
      <c r="I389" s="145"/>
      <c r="J389" s="145"/>
      <c r="K389" s="145"/>
      <c r="L389" s="145"/>
      <c r="M389" s="145"/>
      <c r="N389" s="145"/>
      <c r="O389" s="145"/>
      <c r="P389" s="145"/>
      <c r="Q389" s="145"/>
    </row>
    <row r="390" spans="1:17">
      <c r="A390" s="146" t="s">
        <v>61</v>
      </c>
      <c r="B390" s="146" t="s">
        <v>62</v>
      </c>
      <c r="C390" s="148" t="s">
        <v>191</v>
      </c>
      <c r="D390" s="150"/>
      <c r="E390" s="149"/>
      <c r="F390" s="148" t="s">
        <v>192</v>
      </c>
      <c r="G390" s="150"/>
      <c r="H390" s="150"/>
      <c r="I390" s="150"/>
      <c r="J390" s="150"/>
      <c r="K390" s="149"/>
      <c r="L390" s="148" t="s">
        <v>193</v>
      </c>
      <c r="M390" s="150"/>
      <c r="N390" s="150"/>
      <c r="O390" s="149"/>
      <c r="P390" s="146" t="s">
        <v>67</v>
      </c>
      <c r="Q390" s="146" t="s">
        <v>66</v>
      </c>
    </row>
    <row r="391" spans="1:17">
      <c r="A391" s="147"/>
      <c r="B391" s="147"/>
      <c r="C391" s="15" t="s">
        <v>147</v>
      </c>
      <c r="D391" s="15" t="s">
        <v>194</v>
      </c>
      <c r="E391" s="15" t="s">
        <v>148</v>
      </c>
      <c r="F391" s="16" t="s">
        <v>102</v>
      </c>
      <c r="G391" s="16" t="s">
        <v>152</v>
      </c>
      <c r="H391" s="16" t="s">
        <v>195</v>
      </c>
      <c r="I391" s="16" t="s">
        <v>103</v>
      </c>
      <c r="J391" s="16" t="s">
        <v>120</v>
      </c>
      <c r="K391" s="16" t="s">
        <v>116</v>
      </c>
      <c r="L391" s="16" t="s">
        <v>151</v>
      </c>
      <c r="M391" s="16" t="s">
        <v>197</v>
      </c>
      <c r="N391" s="16" t="s">
        <v>120</v>
      </c>
      <c r="O391" s="16" t="s">
        <v>141</v>
      </c>
      <c r="P391" s="147"/>
      <c r="Q391" s="147"/>
    </row>
    <row r="392" spans="1:17">
      <c r="A392" s="152" t="s">
        <v>214</v>
      </c>
      <c r="B392" s="152" t="s">
        <v>215</v>
      </c>
      <c r="C392" s="16">
        <v>90</v>
      </c>
      <c r="D392" s="16">
        <v>2</v>
      </c>
      <c r="E392" s="152">
        <f>(C392*D392+C393*D393+C394*D394+C395*D395+C396*D396+C397*D397+C398*D398+C399*D399+C400*D400+C401*D401+C402*D402+C403*D403)/SUM(D392:D403)</f>
        <v>79.125</v>
      </c>
      <c r="F392" s="17"/>
      <c r="G392" s="17"/>
      <c r="H392" s="8"/>
      <c r="I392" s="16"/>
      <c r="J392" s="16"/>
      <c r="K392" s="152">
        <f>SUM(J392:J403)</f>
        <v>0</v>
      </c>
      <c r="L392" s="18"/>
      <c r="M392" s="18"/>
      <c r="N392" s="18"/>
      <c r="O392" s="152">
        <f>SUM(N392:N403)+60</f>
        <v>60</v>
      </c>
      <c r="P392" s="152">
        <f>Q375</f>
        <v>3.2133333333333334</v>
      </c>
      <c r="Q392" s="152">
        <f>E392*0.1+K392*0.4+O392*0.1+P392</f>
        <v>17.125833333333336</v>
      </c>
    </row>
    <row r="393" spans="1:17">
      <c r="A393" s="153"/>
      <c r="B393" s="153"/>
      <c r="C393" s="19">
        <v>81</v>
      </c>
      <c r="D393" s="19">
        <v>3</v>
      </c>
      <c r="E393" s="153"/>
      <c r="F393" s="8"/>
      <c r="G393" s="8"/>
      <c r="H393" s="8"/>
      <c r="I393" s="16"/>
      <c r="J393" s="16"/>
      <c r="K393" s="153"/>
      <c r="L393" s="18"/>
      <c r="M393" s="18"/>
      <c r="N393" s="18"/>
      <c r="O393" s="153"/>
      <c r="P393" s="153"/>
      <c r="Q393" s="153"/>
    </row>
    <row r="394" spans="1:17">
      <c r="A394" s="153"/>
      <c r="B394" s="153"/>
      <c r="C394" s="16">
        <v>70</v>
      </c>
      <c r="D394" s="16">
        <v>3</v>
      </c>
      <c r="E394" s="153"/>
      <c r="F394" s="8"/>
      <c r="G394" s="8"/>
      <c r="H394" s="8"/>
      <c r="I394" s="16"/>
      <c r="J394" s="16"/>
      <c r="K394" s="153"/>
      <c r="L394" s="18"/>
      <c r="M394" s="18"/>
      <c r="N394" s="18"/>
      <c r="O394" s="153"/>
      <c r="P394" s="153"/>
      <c r="Q394" s="153"/>
    </row>
    <row r="395" spans="1:17">
      <c r="A395" s="153"/>
      <c r="B395" s="153"/>
      <c r="C395" s="8"/>
      <c r="D395" s="16"/>
      <c r="E395" s="153"/>
      <c r="F395" s="8"/>
      <c r="G395" s="8"/>
      <c r="H395" s="8"/>
      <c r="I395" s="16"/>
      <c r="J395" s="16"/>
      <c r="K395" s="153"/>
      <c r="L395" s="18"/>
      <c r="M395" s="18"/>
      <c r="N395" s="18"/>
      <c r="O395" s="153"/>
      <c r="P395" s="153"/>
      <c r="Q395" s="153"/>
    </row>
    <row r="396" spans="1:17">
      <c r="A396" s="153"/>
      <c r="B396" s="153"/>
      <c r="C396" s="8"/>
      <c r="D396" s="16"/>
      <c r="E396" s="153"/>
      <c r="F396" s="8"/>
      <c r="G396" s="8"/>
      <c r="H396" s="8"/>
      <c r="I396" s="16"/>
      <c r="J396" s="16"/>
      <c r="K396" s="153"/>
      <c r="L396" s="18"/>
      <c r="M396" s="18"/>
      <c r="N396" s="18"/>
      <c r="O396" s="153"/>
      <c r="P396" s="153"/>
      <c r="Q396" s="153"/>
    </row>
    <row r="397" spans="1:17">
      <c r="A397" s="153"/>
      <c r="B397" s="153"/>
      <c r="C397" s="8"/>
      <c r="D397" s="16"/>
      <c r="E397" s="153"/>
      <c r="F397" s="8"/>
      <c r="G397" s="8"/>
      <c r="H397" s="8"/>
      <c r="I397" s="16"/>
      <c r="J397" s="16"/>
      <c r="K397" s="153"/>
      <c r="L397" s="18"/>
      <c r="M397" s="18"/>
      <c r="N397" s="18"/>
      <c r="O397" s="153"/>
      <c r="P397" s="153"/>
      <c r="Q397" s="153"/>
    </row>
    <row r="398" spans="1:17">
      <c r="A398" s="153"/>
      <c r="B398" s="153"/>
      <c r="C398" s="8"/>
      <c r="D398" s="16"/>
      <c r="E398" s="153"/>
      <c r="F398" s="8"/>
      <c r="G398" s="8"/>
      <c r="H398" s="8"/>
      <c r="I398" s="16"/>
      <c r="J398" s="16"/>
      <c r="K398" s="153"/>
      <c r="L398" s="18"/>
      <c r="M398" s="18"/>
      <c r="N398" s="18"/>
      <c r="O398" s="153"/>
      <c r="P398" s="153"/>
      <c r="Q398" s="153"/>
    </row>
    <row r="399" spans="1:17">
      <c r="A399" s="153"/>
      <c r="B399" s="153"/>
      <c r="C399" s="8"/>
      <c r="D399" s="16"/>
      <c r="E399" s="153"/>
      <c r="F399" s="8"/>
      <c r="G399" s="8"/>
      <c r="H399" s="8"/>
      <c r="I399" s="16"/>
      <c r="J399" s="16"/>
      <c r="K399" s="153"/>
      <c r="L399" s="18"/>
      <c r="M399" s="18"/>
      <c r="N399" s="18"/>
      <c r="O399" s="153"/>
      <c r="P399" s="153"/>
      <c r="Q399" s="153"/>
    </row>
    <row r="400" spans="1:17">
      <c r="A400" s="153"/>
      <c r="B400" s="153"/>
      <c r="C400" s="8"/>
      <c r="D400" s="16"/>
      <c r="E400" s="153"/>
      <c r="F400" s="8"/>
      <c r="G400" s="8"/>
      <c r="H400" s="8"/>
      <c r="I400" s="16"/>
      <c r="J400" s="16"/>
      <c r="K400" s="153"/>
      <c r="L400" s="18"/>
      <c r="M400" s="18"/>
      <c r="N400" s="18"/>
      <c r="O400" s="153"/>
      <c r="P400" s="153"/>
      <c r="Q400" s="153"/>
    </row>
    <row r="401" spans="1:17">
      <c r="A401" s="153"/>
      <c r="B401" s="153"/>
      <c r="C401" s="8"/>
      <c r="D401" s="16"/>
      <c r="E401" s="153"/>
      <c r="F401" s="8"/>
      <c r="G401" s="8"/>
      <c r="H401" s="8"/>
      <c r="I401" s="16"/>
      <c r="J401" s="16"/>
      <c r="K401" s="153"/>
      <c r="L401" s="18"/>
      <c r="M401" s="18"/>
      <c r="N401" s="18"/>
      <c r="O401" s="153"/>
      <c r="P401" s="153"/>
      <c r="Q401" s="153"/>
    </row>
    <row r="402" spans="1:17">
      <c r="A402" s="153"/>
      <c r="B402" s="153"/>
      <c r="C402" s="8"/>
      <c r="D402" s="16"/>
      <c r="E402" s="153"/>
      <c r="F402" s="8"/>
      <c r="G402" s="8"/>
      <c r="H402" s="8"/>
      <c r="I402" s="16"/>
      <c r="J402" s="16"/>
      <c r="K402" s="153"/>
      <c r="L402" s="18"/>
      <c r="M402" s="18"/>
      <c r="N402" s="18"/>
      <c r="O402" s="153"/>
      <c r="P402" s="153"/>
      <c r="Q402" s="153"/>
    </row>
    <row r="403" spans="1:17">
      <c r="A403" s="154"/>
      <c r="B403" s="154"/>
      <c r="C403" s="8"/>
      <c r="D403" s="16"/>
      <c r="E403" s="154"/>
      <c r="F403" s="8"/>
      <c r="G403" s="8"/>
      <c r="H403" s="8"/>
      <c r="I403" s="16"/>
      <c r="J403" s="16"/>
      <c r="K403" s="154"/>
      <c r="L403" s="18"/>
      <c r="M403" s="18"/>
      <c r="N403" s="18"/>
      <c r="O403" s="154"/>
      <c r="P403" s="154"/>
      <c r="Q403" s="154"/>
    </row>
    <row r="404" spans="1:17">
      <c r="A404" s="12" t="s">
        <v>107</v>
      </c>
      <c r="C404" s="12" t="s">
        <v>188</v>
      </c>
      <c r="D404" s="12" t="s">
        <v>198</v>
      </c>
      <c r="E404" s="21" t="s">
        <v>95</v>
      </c>
      <c r="F404" s="21" t="s">
        <v>88</v>
      </c>
      <c r="G404" s="21" t="s">
        <v>88</v>
      </c>
      <c r="H404" s="21" t="s">
        <v>93</v>
      </c>
      <c r="I404" s="21" t="s">
        <v>93</v>
      </c>
      <c r="J404" s="21" t="s">
        <v>88</v>
      </c>
      <c r="K404" s="21" t="s">
        <v>95</v>
      </c>
      <c r="L404" s="12" t="s">
        <v>93</v>
      </c>
      <c r="M404" s="12" t="s">
        <v>189</v>
      </c>
      <c r="N404" s="12" t="s">
        <v>88</v>
      </c>
      <c r="O404" s="12" t="s">
        <v>95</v>
      </c>
      <c r="P404" s="12" t="s">
        <v>95</v>
      </c>
      <c r="Q404" s="12" t="s">
        <v>95</v>
      </c>
    </row>
    <row r="405" spans="1:17" ht="27.75" customHeight="1"/>
  </sheetData>
  <mergeCells count="411">
    <mergeCell ref="Q392:Q403"/>
    <mergeCell ref="A392:A403"/>
    <mergeCell ref="B392:B403"/>
    <mergeCell ref="E392:E403"/>
    <mergeCell ref="K392:K403"/>
    <mergeCell ref="O392:O403"/>
    <mergeCell ref="P392:P403"/>
    <mergeCell ref="A388:Q389"/>
    <mergeCell ref="A390:A391"/>
    <mergeCell ref="B390:B391"/>
    <mergeCell ref="C390:E390"/>
    <mergeCell ref="F390:K390"/>
    <mergeCell ref="L390:O390"/>
    <mergeCell ref="P390:P391"/>
    <mergeCell ref="Q390:Q391"/>
    <mergeCell ref="O375:O386"/>
    <mergeCell ref="P375:P386"/>
    <mergeCell ref="Q375:Q386"/>
    <mergeCell ref="K379:K382"/>
    <mergeCell ref="N379:N382"/>
    <mergeCell ref="K383:K386"/>
    <mergeCell ref="N383:N386"/>
    <mergeCell ref="A375:A386"/>
    <mergeCell ref="B375:B386"/>
    <mergeCell ref="D375:D386"/>
    <mergeCell ref="J375:J386"/>
    <mergeCell ref="K375:K378"/>
    <mergeCell ref="N375:N378"/>
    <mergeCell ref="Q357:Q368"/>
    <mergeCell ref="A372:Q372"/>
    <mergeCell ref="A373:A374"/>
    <mergeCell ref="B373:B374"/>
    <mergeCell ref="C373:D373"/>
    <mergeCell ref="E373:J373"/>
    <mergeCell ref="K373:O373"/>
    <mergeCell ref="P373:P374"/>
    <mergeCell ref="Q373:Q374"/>
    <mergeCell ref="A357:A368"/>
    <mergeCell ref="B357:B368"/>
    <mergeCell ref="E357:E368"/>
    <mergeCell ref="K357:K368"/>
    <mergeCell ref="O357:O368"/>
    <mergeCell ref="P357:P368"/>
    <mergeCell ref="A353:Q354"/>
    <mergeCell ref="A355:A356"/>
    <mergeCell ref="B355:B356"/>
    <mergeCell ref="C355:E355"/>
    <mergeCell ref="F355:K355"/>
    <mergeCell ref="L355:O355"/>
    <mergeCell ref="P355:P356"/>
    <mergeCell ref="Q355:Q356"/>
    <mergeCell ref="O340:O351"/>
    <mergeCell ref="P340:P351"/>
    <mergeCell ref="Q340:Q351"/>
    <mergeCell ref="K344:K347"/>
    <mergeCell ref="N344:N347"/>
    <mergeCell ref="K348:K351"/>
    <mergeCell ref="N348:N351"/>
    <mergeCell ref="A340:A351"/>
    <mergeCell ref="B340:B351"/>
    <mergeCell ref="D340:D351"/>
    <mergeCell ref="J340:J351"/>
    <mergeCell ref="K340:K343"/>
    <mergeCell ref="N340:N343"/>
    <mergeCell ref="Q322:Q333"/>
    <mergeCell ref="A337:Q337"/>
    <mergeCell ref="A338:A339"/>
    <mergeCell ref="B338:B339"/>
    <mergeCell ref="C338:D338"/>
    <mergeCell ref="E338:J338"/>
    <mergeCell ref="K338:O338"/>
    <mergeCell ref="P338:P339"/>
    <mergeCell ref="Q338:Q339"/>
    <mergeCell ref="A322:A333"/>
    <mergeCell ref="B322:B333"/>
    <mergeCell ref="E322:E333"/>
    <mergeCell ref="K322:K333"/>
    <mergeCell ref="O322:O333"/>
    <mergeCell ref="P322:P333"/>
    <mergeCell ref="A318:Q319"/>
    <mergeCell ref="A320:A321"/>
    <mergeCell ref="B320:B321"/>
    <mergeCell ref="C320:E320"/>
    <mergeCell ref="F320:K320"/>
    <mergeCell ref="L320:O320"/>
    <mergeCell ref="P320:P321"/>
    <mergeCell ref="Q320:Q321"/>
    <mergeCell ref="O305:O316"/>
    <mergeCell ref="P305:P316"/>
    <mergeCell ref="Q305:Q316"/>
    <mergeCell ref="K309:K312"/>
    <mergeCell ref="N309:N312"/>
    <mergeCell ref="K313:K316"/>
    <mergeCell ref="N313:N316"/>
    <mergeCell ref="A305:A316"/>
    <mergeCell ref="B305:B316"/>
    <mergeCell ref="D305:D316"/>
    <mergeCell ref="J305:J316"/>
    <mergeCell ref="K305:K308"/>
    <mergeCell ref="N305:N308"/>
    <mergeCell ref="Q287:Q298"/>
    <mergeCell ref="A302:Q302"/>
    <mergeCell ref="A303:A304"/>
    <mergeCell ref="B303:B304"/>
    <mergeCell ref="C303:D303"/>
    <mergeCell ref="E303:J303"/>
    <mergeCell ref="K303:O303"/>
    <mergeCell ref="P303:P304"/>
    <mergeCell ref="Q303:Q304"/>
    <mergeCell ref="A287:A298"/>
    <mergeCell ref="B287:B298"/>
    <mergeCell ref="E287:E298"/>
    <mergeCell ref="K287:K298"/>
    <mergeCell ref="O287:O298"/>
    <mergeCell ref="P287:P298"/>
    <mergeCell ref="A283:Q284"/>
    <mergeCell ref="A285:A286"/>
    <mergeCell ref="B285:B286"/>
    <mergeCell ref="C285:E285"/>
    <mergeCell ref="F285:K285"/>
    <mergeCell ref="L285:O285"/>
    <mergeCell ref="P285:P286"/>
    <mergeCell ref="Q285:Q286"/>
    <mergeCell ref="O270:O281"/>
    <mergeCell ref="P270:P281"/>
    <mergeCell ref="Q270:Q281"/>
    <mergeCell ref="K274:K277"/>
    <mergeCell ref="N274:N277"/>
    <mergeCell ref="K278:K281"/>
    <mergeCell ref="N278:N281"/>
    <mergeCell ref="A270:A281"/>
    <mergeCell ref="B270:B281"/>
    <mergeCell ref="D270:D281"/>
    <mergeCell ref="J270:J281"/>
    <mergeCell ref="K270:K273"/>
    <mergeCell ref="N270:N273"/>
    <mergeCell ref="Q253:Q264"/>
    <mergeCell ref="A267:Q267"/>
    <mergeCell ref="A268:A269"/>
    <mergeCell ref="B268:B269"/>
    <mergeCell ref="C268:D268"/>
    <mergeCell ref="E268:J268"/>
    <mergeCell ref="K268:O268"/>
    <mergeCell ref="P268:P269"/>
    <mergeCell ref="Q268:Q269"/>
    <mergeCell ref="A253:A264"/>
    <mergeCell ref="B253:B264"/>
    <mergeCell ref="E253:E264"/>
    <mergeCell ref="K253:K264"/>
    <mergeCell ref="O253:O264"/>
    <mergeCell ref="P253:P264"/>
    <mergeCell ref="A249:Q250"/>
    <mergeCell ref="A251:A252"/>
    <mergeCell ref="B251:B252"/>
    <mergeCell ref="C251:E251"/>
    <mergeCell ref="F251:K251"/>
    <mergeCell ref="L251:O251"/>
    <mergeCell ref="P251:P252"/>
    <mergeCell ref="Q251:Q252"/>
    <mergeCell ref="O236:O247"/>
    <mergeCell ref="P236:P247"/>
    <mergeCell ref="Q236:Q247"/>
    <mergeCell ref="K240:K243"/>
    <mergeCell ref="N240:N243"/>
    <mergeCell ref="K244:K247"/>
    <mergeCell ref="N244:N247"/>
    <mergeCell ref="A236:A247"/>
    <mergeCell ref="B236:B247"/>
    <mergeCell ref="D236:D247"/>
    <mergeCell ref="J236:J247"/>
    <mergeCell ref="K236:K239"/>
    <mergeCell ref="N236:N239"/>
    <mergeCell ref="Q219:Q230"/>
    <mergeCell ref="A233:Q233"/>
    <mergeCell ref="A234:A235"/>
    <mergeCell ref="B234:B235"/>
    <mergeCell ref="C234:D234"/>
    <mergeCell ref="E234:J234"/>
    <mergeCell ref="K234:O234"/>
    <mergeCell ref="P234:P235"/>
    <mergeCell ref="Q234:Q235"/>
    <mergeCell ref="A219:A230"/>
    <mergeCell ref="B219:B230"/>
    <mergeCell ref="E219:E230"/>
    <mergeCell ref="K219:K230"/>
    <mergeCell ref="O219:O230"/>
    <mergeCell ref="P219:P230"/>
    <mergeCell ref="A215:Q216"/>
    <mergeCell ref="A217:A218"/>
    <mergeCell ref="B217:B218"/>
    <mergeCell ref="C217:E217"/>
    <mergeCell ref="F217:K217"/>
    <mergeCell ref="L217:O217"/>
    <mergeCell ref="P217:P218"/>
    <mergeCell ref="Q217:Q218"/>
    <mergeCell ref="O202:O213"/>
    <mergeCell ref="P202:P213"/>
    <mergeCell ref="Q202:Q213"/>
    <mergeCell ref="K206:K209"/>
    <mergeCell ref="N206:N209"/>
    <mergeCell ref="K210:K213"/>
    <mergeCell ref="N210:N213"/>
    <mergeCell ref="A202:A213"/>
    <mergeCell ref="B202:B213"/>
    <mergeCell ref="D202:D213"/>
    <mergeCell ref="J202:J213"/>
    <mergeCell ref="K202:K205"/>
    <mergeCell ref="N202:N205"/>
    <mergeCell ref="Q184:Q195"/>
    <mergeCell ref="A199:Q199"/>
    <mergeCell ref="A200:A201"/>
    <mergeCell ref="B200:B201"/>
    <mergeCell ref="C200:D200"/>
    <mergeCell ref="E200:J200"/>
    <mergeCell ref="K200:O200"/>
    <mergeCell ref="P200:P201"/>
    <mergeCell ref="Q200:Q201"/>
    <mergeCell ref="A184:A195"/>
    <mergeCell ref="B184:B195"/>
    <mergeCell ref="E184:E195"/>
    <mergeCell ref="K184:K195"/>
    <mergeCell ref="O184:O195"/>
    <mergeCell ref="P184:P195"/>
    <mergeCell ref="Q164:Q175"/>
    <mergeCell ref="A180:Q181"/>
    <mergeCell ref="A182:A183"/>
    <mergeCell ref="B182:B183"/>
    <mergeCell ref="C182:E182"/>
    <mergeCell ref="F182:K182"/>
    <mergeCell ref="L182:O182"/>
    <mergeCell ref="P182:P183"/>
    <mergeCell ref="Q182:Q183"/>
    <mergeCell ref="A164:A175"/>
    <mergeCell ref="B164:B175"/>
    <mergeCell ref="E164:E175"/>
    <mergeCell ref="K164:K175"/>
    <mergeCell ref="O164:O175"/>
    <mergeCell ref="P164:P175"/>
    <mergeCell ref="A160:Q161"/>
    <mergeCell ref="A162:A163"/>
    <mergeCell ref="B162:B163"/>
    <mergeCell ref="C162:E162"/>
    <mergeCell ref="F162:K162"/>
    <mergeCell ref="L162:O162"/>
    <mergeCell ref="P162:P163"/>
    <mergeCell ref="Q162:Q163"/>
    <mergeCell ref="O147:O158"/>
    <mergeCell ref="P147:P158"/>
    <mergeCell ref="Q147:Q158"/>
    <mergeCell ref="K151:K154"/>
    <mergeCell ref="N151:N154"/>
    <mergeCell ref="K155:K158"/>
    <mergeCell ref="N155:N158"/>
    <mergeCell ref="A147:A158"/>
    <mergeCell ref="B147:B158"/>
    <mergeCell ref="D147:D158"/>
    <mergeCell ref="J147:J158"/>
    <mergeCell ref="K147:K150"/>
    <mergeCell ref="N147:N150"/>
    <mergeCell ref="Q128:Q139"/>
    <mergeCell ref="A144:Q144"/>
    <mergeCell ref="A145:A146"/>
    <mergeCell ref="B145:B146"/>
    <mergeCell ref="C145:D145"/>
    <mergeCell ref="E145:J145"/>
    <mergeCell ref="K145:O145"/>
    <mergeCell ref="P145:P146"/>
    <mergeCell ref="Q145:Q146"/>
    <mergeCell ref="A128:A139"/>
    <mergeCell ref="B128:B139"/>
    <mergeCell ref="E128:E139"/>
    <mergeCell ref="K128:K139"/>
    <mergeCell ref="O128:O139"/>
    <mergeCell ref="P128:P139"/>
    <mergeCell ref="A124:Q125"/>
    <mergeCell ref="A126:A127"/>
    <mergeCell ref="B126:B127"/>
    <mergeCell ref="C126:E126"/>
    <mergeCell ref="F126:K126"/>
    <mergeCell ref="L126:O126"/>
    <mergeCell ref="P126:P127"/>
    <mergeCell ref="Q126:Q127"/>
    <mergeCell ref="O111:O122"/>
    <mergeCell ref="P111:P122"/>
    <mergeCell ref="Q111:Q122"/>
    <mergeCell ref="K115:K118"/>
    <mergeCell ref="N115:N118"/>
    <mergeCell ref="K119:K122"/>
    <mergeCell ref="N119:N122"/>
    <mergeCell ref="A111:A122"/>
    <mergeCell ref="B111:B122"/>
    <mergeCell ref="D111:D122"/>
    <mergeCell ref="J111:J122"/>
    <mergeCell ref="K111:K114"/>
    <mergeCell ref="N111:N114"/>
    <mergeCell ref="Q93:Q104"/>
    <mergeCell ref="A108:Q108"/>
    <mergeCell ref="A109:A110"/>
    <mergeCell ref="B109:B110"/>
    <mergeCell ref="C109:D109"/>
    <mergeCell ref="E109:J109"/>
    <mergeCell ref="K109:O109"/>
    <mergeCell ref="P109:P110"/>
    <mergeCell ref="Q109:Q110"/>
    <mergeCell ref="A93:A104"/>
    <mergeCell ref="B93:B104"/>
    <mergeCell ref="E93:E104"/>
    <mergeCell ref="K93:K104"/>
    <mergeCell ref="O93:O104"/>
    <mergeCell ref="P93:P104"/>
    <mergeCell ref="A89:Q90"/>
    <mergeCell ref="A91:A92"/>
    <mergeCell ref="B91:B92"/>
    <mergeCell ref="C91:E91"/>
    <mergeCell ref="F91:K91"/>
    <mergeCell ref="L91:O91"/>
    <mergeCell ref="P91:P92"/>
    <mergeCell ref="Q91:Q92"/>
    <mergeCell ref="O76:O87"/>
    <mergeCell ref="P76:P87"/>
    <mergeCell ref="Q76:Q87"/>
    <mergeCell ref="K80:K83"/>
    <mergeCell ref="N80:N83"/>
    <mergeCell ref="K84:K87"/>
    <mergeCell ref="N84:N87"/>
    <mergeCell ref="A76:A87"/>
    <mergeCell ref="B76:B87"/>
    <mergeCell ref="D76:D87"/>
    <mergeCell ref="J76:J87"/>
    <mergeCell ref="K76:K79"/>
    <mergeCell ref="N76:N79"/>
    <mergeCell ref="Q58:Q69"/>
    <mergeCell ref="A73:Q73"/>
    <mergeCell ref="A74:A75"/>
    <mergeCell ref="B74:B75"/>
    <mergeCell ref="C74:D74"/>
    <mergeCell ref="E74:J74"/>
    <mergeCell ref="K74:O74"/>
    <mergeCell ref="P74:P75"/>
    <mergeCell ref="Q74:Q75"/>
    <mergeCell ref="A58:A69"/>
    <mergeCell ref="B58:B69"/>
    <mergeCell ref="E58:E69"/>
    <mergeCell ref="K58:K69"/>
    <mergeCell ref="O58:O69"/>
    <mergeCell ref="P58:P69"/>
    <mergeCell ref="A54:Q55"/>
    <mergeCell ref="A56:A57"/>
    <mergeCell ref="B56:B57"/>
    <mergeCell ref="C56:E56"/>
    <mergeCell ref="F56:K56"/>
    <mergeCell ref="L56:O56"/>
    <mergeCell ref="P56:P57"/>
    <mergeCell ref="Q56:Q57"/>
    <mergeCell ref="O41:O52"/>
    <mergeCell ref="P41:P52"/>
    <mergeCell ref="Q41:Q52"/>
    <mergeCell ref="K45:K48"/>
    <mergeCell ref="N45:N48"/>
    <mergeCell ref="K49:K52"/>
    <mergeCell ref="N49:N52"/>
    <mergeCell ref="A41:A52"/>
    <mergeCell ref="B41:B52"/>
    <mergeCell ref="D41:D52"/>
    <mergeCell ref="J41:J52"/>
    <mergeCell ref="K41:K44"/>
    <mergeCell ref="N41:N44"/>
    <mergeCell ref="Q22:Q33"/>
    <mergeCell ref="A38:Q38"/>
    <mergeCell ref="A39:A40"/>
    <mergeCell ref="B39:B40"/>
    <mergeCell ref="C39:D39"/>
    <mergeCell ref="E39:J39"/>
    <mergeCell ref="K39:O39"/>
    <mergeCell ref="P39:P40"/>
    <mergeCell ref="Q39:Q40"/>
    <mergeCell ref="A22:A33"/>
    <mergeCell ref="B22:B33"/>
    <mergeCell ref="E22:E33"/>
    <mergeCell ref="K22:K33"/>
    <mergeCell ref="O22:O33"/>
    <mergeCell ref="P22:P33"/>
    <mergeCell ref="A20:A21"/>
    <mergeCell ref="B20:B21"/>
    <mergeCell ref="C20:E20"/>
    <mergeCell ref="F20:K20"/>
    <mergeCell ref="L20:O20"/>
    <mergeCell ref="P20:P21"/>
    <mergeCell ref="Q20:Q21"/>
    <mergeCell ref="O5:O16"/>
    <mergeCell ref="P5:P16"/>
    <mergeCell ref="Q5:Q16"/>
    <mergeCell ref="K9:K12"/>
    <mergeCell ref="N9:N12"/>
    <mergeCell ref="K13:K16"/>
    <mergeCell ref="N13:N16"/>
    <mergeCell ref="A5:A16"/>
    <mergeCell ref="B5:B16"/>
    <mergeCell ref="D5:D16"/>
    <mergeCell ref="J5:J16"/>
    <mergeCell ref="K5:K8"/>
    <mergeCell ref="N5:N8"/>
    <mergeCell ref="A2:Q2"/>
    <mergeCell ref="A3:A4"/>
    <mergeCell ref="B3:B4"/>
    <mergeCell ref="C3:D3"/>
    <mergeCell ref="E3:J3"/>
    <mergeCell ref="K3:O3"/>
    <mergeCell ref="P3:P4"/>
    <mergeCell ref="Q3:Q4"/>
    <mergeCell ref="A18:Q19"/>
  </mergeCells>
  <phoneticPr fontId="2"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'[1]17+18博士班汇总表'!#REF!</xm:f>
          </x14:formula1>
          <xm:sqref>L22:L33 L392:L403 L357:L368 L322:L333 L287:L298 L253:L264 L219:L230 L184:L195 L128:L139 L93:L104 L58:L69 H392:I403 H357:I368 H322:I333 H253:I264 H219:I230 H184:I195 H22:I33 H287:I298 H128:I139 H93:I104 H58:I69 G5:H16 G375:H386 G340:H351 G305:H316 G270:H281 G236:H247 G202:H213 G111:H122 G76:H87 G41:H52 L5:L16 L375:L386 L340:L351 L305:L316 L270:L281 L236:L247 L202:L213 L41:L52 L111:L122 L76:L87</xm:sqref>
        </x14:dataValidation>
        <x14:dataValidation type="list" allowBlank="1" showInputMessage="1" showErrorMessage="1">
          <x14:formula1>
            <xm:f>[2]Sheet3!#REF!</xm:f>
          </x14:formula1>
          <xm:sqref>G147:H158 H164:I175 L147:L158 L164:L175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1"/>
  <sheetViews>
    <sheetView workbookViewId="0">
      <selection sqref="A1:XFD1048576"/>
    </sheetView>
  </sheetViews>
  <sheetFormatPr defaultColWidth="9" defaultRowHeight="14.25"/>
  <cols>
    <col min="1" max="1" width="9" style="14"/>
    <col min="2" max="2" width="11.875" style="14" customWidth="1"/>
    <col min="3" max="15" width="9" style="14"/>
    <col min="16" max="16" width="10.875" style="14" customWidth="1"/>
    <col min="17" max="17" width="11.75" style="14" customWidth="1"/>
    <col min="18" max="16384" width="9" style="14"/>
  </cols>
  <sheetData>
    <row r="1" spans="1:20" ht="47.25" customHeight="1">
      <c r="A1" s="156" t="s">
        <v>216</v>
      </c>
      <c r="B1" s="157"/>
      <c r="C1" s="157"/>
      <c r="D1" s="157"/>
      <c r="E1" s="157"/>
      <c r="F1" s="157"/>
      <c r="G1" s="157"/>
      <c r="H1" s="157"/>
      <c r="I1" s="157"/>
      <c r="J1" s="157"/>
      <c r="K1" s="157"/>
      <c r="L1" s="157"/>
      <c r="M1" s="157"/>
      <c r="N1" s="157"/>
      <c r="O1" s="157"/>
      <c r="P1" s="157"/>
      <c r="Q1" s="157"/>
    </row>
    <row r="2" spans="1:20" ht="27" customHeight="1">
      <c r="A2" s="158" t="s">
        <v>61</v>
      </c>
      <c r="B2" s="158" t="s">
        <v>62</v>
      </c>
      <c r="C2" s="158" t="s">
        <v>217</v>
      </c>
      <c r="D2" s="158"/>
      <c r="E2" s="158" t="s">
        <v>218</v>
      </c>
      <c r="F2" s="158"/>
      <c r="G2" s="158"/>
      <c r="H2" s="158"/>
      <c r="I2" s="158"/>
      <c r="J2" s="158"/>
      <c r="K2" s="158" t="s">
        <v>65</v>
      </c>
      <c r="L2" s="158"/>
      <c r="M2" s="158"/>
      <c r="N2" s="158"/>
      <c r="O2" s="158"/>
      <c r="P2" s="158" t="s">
        <v>66</v>
      </c>
      <c r="Q2" s="158" t="s">
        <v>67</v>
      </c>
    </row>
    <row r="3" spans="1:20">
      <c r="A3" s="158"/>
      <c r="B3" s="158"/>
      <c r="C3" s="15" t="s">
        <v>219</v>
      </c>
      <c r="D3" s="15" t="s">
        <v>199</v>
      </c>
      <c r="E3" s="16" t="s">
        <v>70</v>
      </c>
      <c r="F3" s="16" t="s">
        <v>71</v>
      </c>
      <c r="G3" s="16" t="s">
        <v>195</v>
      </c>
      <c r="H3" s="16" t="s">
        <v>220</v>
      </c>
      <c r="I3" s="16" t="s">
        <v>106</v>
      </c>
      <c r="J3" s="16" t="s">
        <v>104</v>
      </c>
      <c r="K3" s="16" t="s">
        <v>117</v>
      </c>
      <c r="L3" s="16" t="s">
        <v>118</v>
      </c>
      <c r="M3" s="16" t="s">
        <v>221</v>
      </c>
      <c r="N3" s="16" t="s">
        <v>222</v>
      </c>
      <c r="O3" s="16" t="s">
        <v>223</v>
      </c>
      <c r="P3" s="158"/>
      <c r="Q3" s="158"/>
    </row>
    <row r="4" spans="1:20" s="12" customFormat="1" ht="16.5" customHeight="1">
      <c r="A4" s="159" t="s">
        <v>224</v>
      </c>
      <c r="B4" s="159">
        <v>2018522001</v>
      </c>
      <c r="C4" s="16">
        <v>85</v>
      </c>
      <c r="D4" s="159">
        <f>AVERAGE(C4:C15)</f>
        <v>82.142857142857139</v>
      </c>
      <c r="E4" s="6" t="s">
        <v>225</v>
      </c>
      <c r="F4" s="8" t="s">
        <v>226</v>
      </c>
      <c r="G4" s="8" t="s">
        <v>227</v>
      </c>
      <c r="H4" s="16" t="s">
        <v>228</v>
      </c>
      <c r="I4" s="16">
        <v>60</v>
      </c>
      <c r="J4" s="159">
        <f>SUM(I4:I15)</f>
        <v>60</v>
      </c>
      <c r="K4" s="159" t="s">
        <v>229</v>
      </c>
      <c r="L4" s="18" t="s">
        <v>230</v>
      </c>
      <c r="M4" s="18" t="s">
        <v>231</v>
      </c>
      <c r="N4" s="159">
        <v>2</v>
      </c>
      <c r="O4" s="159">
        <f>SUM(N4:N15)</f>
        <v>2</v>
      </c>
      <c r="P4" s="159">
        <f>D4*0.1+J4*0.8+O4*0.1</f>
        <v>56.414285714285718</v>
      </c>
      <c r="Q4" s="159">
        <f>P4*0.4</f>
        <v>22.565714285714289</v>
      </c>
    </row>
    <row r="5" spans="1:20">
      <c r="A5" s="159"/>
      <c r="B5" s="159"/>
      <c r="C5" s="19">
        <v>82</v>
      </c>
      <c r="D5" s="159"/>
      <c r="E5" s="8"/>
      <c r="F5" s="8"/>
      <c r="G5" s="8"/>
      <c r="H5" s="16"/>
      <c r="I5" s="16"/>
      <c r="J5" s="159"/>
      <c r="K5" s="159"/>
      <c r="L5" s="18"/>
      <c r="M5" s="18"/>
      <c r="N5" s="159"/>
      <c r="O5" s="159"/>
      <c r="P5" s="159"/>
      <c r="Q5" s="159"/>
    </row>
    <row r="6" spans="1:20">
      <c r="A6" s="159"/>
      <c r="B6" s="159"/>
      <c r="C6" s="16">
        <v>78</v>
      </c>
      <c r="D6" s="159"/>
      <c r="E6" s="8"/>
      <c r="F6" s="8"/>
      <c r="G6" s="8"/>
      <c r="H6" s="16"/>
      <c r="I6" s="16"/>
      <c r="J6" s="159"/>
      <c r="K6" s="159"/>
      <c r="L6" s="18"/>
      <c r="M6" s="18"/>
      <c r="N6" s="159"/>
      <c r="O6" s="159"/>
      <c r="P6" s="159"/>
      <c r="Q6" s="159"/>
    </row>
    <row r="7" spans="1:20">
      <c r="A7" s="159"/>
      <c r="B7" s="159"/>
      <c r="C7" s="16">
        <v>91</v>
      </c>
      <c r="D7" s="159"/>
      <c r="E7" s="8"/>
      <c r="F7" s="8"/>
      <c r="G7" s="8"/>
      <c r="H7" s="16"/>
      <c r="I7" s="16"/>
      <c r="J7" s="159"/>
      <c r="K7" s="159"/>
      <c r="L7" s="18"/>
      <c r="M7" s="18"/>
      <c r="N7" s="159"/>
      <c r="O7" s="159"/>
      <c r="P7" s="159"/>
      <c r="Q7" s="159"/>
    </row>
    <row r="8" spans="1:20">
      <c r="A8" s="159"/>
      <c r="B8" s="159"/>
      <c r="C8" s="16">
        <v>74</v>
      </c>
      <c r="D8" s="159"/>
      <c r="E8" s="8"/>
      <c r="F8" s="8"/>
      <c r="G8" s="8"/>
      <c r="H8" s="16"/>
      <c r="I8" s="16"/>
      <c r="J8" s="159"/>
      <c r="K8" s="159" t="s">
        <v>157</v>
      </c>
      <c r="L8" s="18"/>
      <c r="M8" s="18"/>
      <c r="N8" s="159"/>
      <c r="O8" s="159"/>
      <c r="P8" s="159"/>
      <c r="Q8" s="159"/>
    </row>
    <row r="9" spans="1:20">
      <c r="A9" s="159"/>
      <c r="B9" s="159"/>
      <c r="C9" s="16">
        <v>87</v>
      </c>
      <c r="D9" s="159"/>
      <c r="E9" s="8"/>
      <c r="F9" s="8"/>
      <c r="G9" s="8"/>
      <c r="H9" s="16"/>
      <c r="I9" s="16"/>
      <c r="J9" s="159"/>
      <c r="K9" s="159"/>
      <c r="L9" s="18"/>
      <c r="M9" s="18"/>
      <c r="N9" s="159"/>
      <c r="O9" s="159"/>
      <c r="P9" s="159"/>
      <c r="Q9" s="159"/>
    </row>
    <row r="10" spans="1:20">
      <c r="A10" s="159"/>
      <c r="B10" s="159"/>
      <c r="C10" s="16">
        <v>78</v>
      </c>
      <c r="D10" s="159"/>
      <c r="E10" s="8"/>
      <c r="F10" s="8"/>
      <c r="G10" s="8"/>
      <c r="H10" s="16"/>
      <c r="I10" s="16"/>
      <c r="J10" s="159"/>
      <c r="K10" s="159"/>
      <c r="L10" s="18"/>
      <c r="M10" s="18"/>
      <c r="N10" s="159"/>
      <c r="O10" s="159"/>
      <c r="P10" s="159"/>
      <c r="Q10" s="159"/>
      <c r="S10" s="20"/>
      <c r="T10" s="20"/>
    </row>
    <row r="11" spans="1:20">
      <c r="A11" s="159"/>
      <c r="B11" s="159"/>
      <c r="C11" s="16"/>
      <c r="D11" s="159"/>
      <c r="E11" s="8"/>
      <c r="F11" s="8"/>
      <c r="G11" s="8"/>
      <c r="H11" s="16"/>
      <c r="I11" s="16"/>
      <c r="J11" s="159"/>
      <c r="K11" s="159"/>
      <c r="L11" s="18"/>
      <c r="M11" s="18"/>
      <c r="N11" s="159"/>
      <c r="O11" s="159"/>
      <c r="P11" s="159"/>
      <c r="Q11" s="159"/>
      <c r="S11" s="20"/>
      <c r="T11" s="20"/>
    </row>
    <row r="12" spans="1:20">
      <c r="A12" s="159"/>
      <c r="B12" s="159"/>
      <c r="C12" s="16"/>
      <c r="D12" s="159"/>
      <c r="E12" s="8"/>
      <c r="F12" s="8"/>
      <c r="G12" s="8"/>
      <c r="H12" s="16"/>
      <c r="I12" s="16"/>
      <c r="J12" s="159"/>
      <c r="K12" s="159" t="s">
        <v>84</v>
      </c>
      <c r="L12" s="18"/>
      <c r="M12" s="18"/>
      <c r="N12" s="159"/>
      <c r="O12" s="159"/>
      <c r="P12" s="159"/>
      <c r="Q12" s="159"/>
      <c r="S12" s="20"/>
      <c r="T12" s="20"/>
    </row>
    <row r="13" spans="1:20">
      <c r="A13" s="159"/>
      <c r="B13" s="159"/>
      <c r="C13" s="16"/>
      <c r="D13" s="159"/>
      <c r="E13" s="8"/>
      <c r="F13" s="8"/>
      <c r="G13" s="8"/>
      <c r="H13" s="16"/>
      <c r="I13" s="16"/>
      <c r="J13" s="159"/>
      <c r="K13" s="159"/>
      <c r="L13" s="18"/>
      <c r="M13" s="18"/>
      <c r="N13" s="159"/>
      <c r="O13" s="159"/>
      <c r="P13" s="159"/>
      <c r="Q13" s="159"/>
      <c r="S13" s="20"/>
      <c r="T13" s="20"/>
    </row>
    <row r="14" spans="1:20">
      <c r="A14" s="159"/>
      <c r="B14" s="159"/>
      <c r="C14" s="16"/>
      <c r="D14" s="159"/>
      <c r="E14" s="8"/>
      <c r="F14" s="8"/>
      <c r="G14" s="8"/>
      <c r="H14" s="16"/>
      <c r="I14" s="16"/>
      <c r="J14" s="159"/>
      <c r="K14" s="159"/>
      <c r="L14" s="18"/>
      <c r="M14" s="18"/>
      <c r="N14" s="159"/>
      <c r="O14" s="159"/>
      <c r="P14" s="159"/>
      <c r="Q14" s="159"/>
      <c r="S14" s="20"/>
      <c r="T14" s="20"/>
    </row>
    <row r="15" spans="1:20">
      <c r="A15" s="159"/>
      <c r="B15" s="159"/>
      <c r="C15" s="16"/>
      <c r="D15" s="159"/>
      <c r="E15" s="8"/>
      <c r="F15" s="8"/>
      <c r="G15" s="8"/>
      <c r="H15" s="16"/>
      <c r="I15" s="16"/>
      <c r="J15" s="159"/>
      <c r="K15" s="159"/>
      <c r="L15" s="18"/>
      <c r="M15" s="18"/>
      <c r="N15" s="159"/>
      <c r="O15" s="159"/>
      <c r="P15" s="159"/>
      <c r="Q15" s="159"/>
      <c r="S15" s="20"/>
      <c r="T15" s="20"/>
    </row>
    <row r="16" spans="1:20" s="12" customFormat="1">
      <c r="A16" s="12" t="s">
        <v>232</v>
      </c>
      <c r="C16" s="12" t="s">
        <v>233</v>
      </c>
      <c r="D16" s="21" t="s">
        <v>87</v>
      </c>
      <c r="E16" s="21" t="s">
        <v>88</v>
      </c>
      <c r="F16" s="21" t="s">
        <v>89</v>
      </c>
      <c r="G16" s="21" t="s">
        <v>234</v>
      </c>
      <c r="H16" s="21" t="s">
        <v>91</v>
      </c>
      <c r="I16" s="21" t="s">
        <v>235</v>
      </c>
      <c r="J16" s="21" t="s">
        <v>236</v>
      </c>
      <c r="L16" s="12" t="s">
        <v>234</v>
      </c>
      <c r="M16" s="12" t="s">
        <v>237</v>
      </c>
      <c r="N16" s="12" t="s">
        <v>89</v>
      </c>
      <c r="O16" s="12" t="s">
        <v>236</v>
      </c>
      <c r="P16" s="12" t="s">
        <v>236</v>
      </c>
      <c r="Q16" s="12" t="s">
        <v>236</v>
      </c>
    </row>
    <row r="17" spans="1:18">
      <c r="A17" s="151" t="s">
        <v>238</v>
      </c>
      <c r="B17" s="151"/>
      <c r="C17" s="151"/>
      <c r="D17" s="151"/>
      <c r="E17" s="151"/>
      <c r="F17" s="151"/>
      <c r="G17" s="151"/>
      <c r="H17" s="151"/>
      <c r="I17" s="151"/>
      <c r="J17" s="151"/>
      <c r="K17" s="151"/>
      <c r="L17" s="151"/>
      <c r="M17" s="151"/>
      <c r="N17" s="151"/>
      <c r="O17" s="151"/>
      <c r="P17" s="151"/>
      <c r="Q17" s="151"/>
      <c r="R17" s="20"/>
    </row>
    <row r="18" spans="1:18" ht="33.75" customHeight="1">
      <c r="A18" s="151"/>
      <c r="B18" s="151"/>
      <c r="C18" s="151"/>
      <c r="D18" s="151"/>
      <c r="E18" s="151"/>
      <c r="F18" s="151"/>
      <c r="G18" s="151"/>
      <c r="H18" s="151"/>
      <c r="I18" s="151"/>
      <c r="J18" s="151"/>
      <c r="K18" s="151"/>
      <c r="L18" s="151"/>
      <c r="M18" s="151"/>
      <c r="N18" s="151"/>
      <c r="O18" s="151"/>
      <c r="P18" s="151"/>
      <c r="Q18" s="151"/>
      <c r="R18" s="20"/>
    </row>
    <row r="19" spans="1:18" ht="25.5" customHeight="1">
      <c r="A19" s="158" t="s">
        <v>61</v>
      </c>
      <c r="B19" s="158" t="s">
        <v>62</v>
      </c>
      <c r="C19" s="158" t="s">
        <v>97</v>
      </c>
      <c r="D19" s="158"/>
      <c r="E19" s="158"/>
      <c r="F19" s="148" t="s">
        <v>218</v>
      </c>
      <c r="G19" s="150"/>
      <c r="H19" s="150"/>
      <c r="I19" s="150"/>
      <c r="J19" s="150"/>
      <c r="K19" s="149"/>
      <c r="L19" s="148" t="s">
        <v>239</v>
      </c>
      <c r="M19" s="150"/>
      <c r="N19" s="150"/>
      <c r="O19" s="149"/>
      <c r="P19" s="158" t="s">
        <v>67</v>
      </c>
      <c r="Q19" s="158" t="s">
        <v>66</v>
      </c>
      <c r="R19" s="20"/>
    </row>
    <row r="20" spans="1:18">
      <c r="A20" s="158"/>
      <c r="B20" s="158"/>
      <c r="C20" s="15" t="s">
        <v>147</v>
      </c>
      <c r="D20" s="15" t="s">
        <v>240</v>
      </c>
      <c r="E20" s="15" t="s">
        <v>241</v>
      </c>
      <c r="F20" s="16" t="s">
        <v>242</v>
      </c>
      <c r="G20" s="16" t="s">
        <v>243</v>
      </c>
      <c r="H20" s="16" t="s">
        <v>195</v>
      </c>
      <c r="I20" s="16" t="s">
        <v>196</v>
      </c>
      <c r="J20" s="16" t="s">
        <v>120</v>
      </c>
      <c r="K20" s="16" t="s">
        <v>104</v>
      </c>
      <c r="L20" s="16" t="s">
        <v>244</v>
      </c>
      <c r="M20" s="16" t="s">
        <v>221</v>
      </c>
      <c r="N20" s="16" t="s">
        <v>222</v>
      </c>
      <c r="O20" s="16" t="s">
        <v>80</v>
      </c>
      <c r="P20" s="158"/>
      <c r="Q20" s="158"/>
      <c r="R20" s="20"/>
    </row>
    <row r="21" spans="1:18" ht="13.5" customHeight="1">
      <c r="A21" s="159" t="s">
        <v>245</v>
      </c>
      <c r="B21" s="159">
        <v>2018522001</v>
      </c>
      <c r="C21" s="8">
        <v>85</v>
      </c>
      <c r="D21" s="16">
        <v>3</v>
      </c>
      <c r="E21" s="159">
        <f>(C21*D21+C22*D22+C23*D23+C24*D24+C25*D25+C26*D26+C27*D27+C28*D28+C29*D29+C30*D30+C31*D31+C32*D32)/SUM(D21:D32)</f>
        <v>82.333333333333329</v>
      </c>
      <c r="F21" s="6" t="s">
        <v>246</v>
      </c>
      <c r="G21" s="8" t="s">
        <v>247</v>
      </c>
      <c r="H21" s="8" t="s">
        <v>248</v>
      </c>
      <c r="I21" s="16" t="s">
        <v>249</v>
      </c>
      <c r="J21" s="16">
        <v>24</v>
      </c>
      <c r="K21" s="159">
        <f>SUM(J21:J32)</f>
        <v>24</v>
      </c>
      <c r="L21" s="18" t="s">
        <v>230</v>
      </c>
      <c r="M21" s="18" t="s">
        <v>250</v>
      </c>
      <c r="N21" s="18">
        <v>2</v>
      </c>
      <c r="O21" s="159">
        <v>62</v>
      </c>
      <c r="P21" s="159">
        <f>Q4</f>
        <v>22.565714285714289</v>
      </c>
      <c r="Q21" s="159">
        <f>E21*0.1+K21*0.4+O21*0.1+P21</f>
        <v>46.599047619047624</v>
      </c>
    </row>
    <row r="22" spans="1:18">
      <c r="A22" s="159"/>
      <c r="B22" s="159"/>
      <c r="C22" s="8">
        <v>82</v>
      </c>
      <c r="D22" s="19">
        <v>3</v>
      </c>
      <c r="E22" s="159"/>
      <c r="F22" s="8"/>
      <c r="G22" s="8"/>
      <c r="H22" s="8"/>
      <c r="I22" s="16"/>
      <c r="J22" s="16"/>
      <c r="K22" s="159"/>
      <c r="L22" s="18"/>
      <c r="M22" s="18"/>
      <c r="N22" s="18"/>
      <c r="O22" s="159"/>
      <c r="P22" s="159"/>
      <c r="Q22" s="159"/>
    </row>
    <row r="23" spans="1:18">
      <c r="A23" s="159"/>
      <c r="B23" s="159"/>
      <c r="C23" s="8">
        <v>78</v>
      </c>
      <c r="D23" s="16">
        <v>3</v>
      </c>
      <c r="E23" s="159"/>
      <c r="F23" s="8"/>
      <c r="G23" s="8"/>
      <c r="H23" s="8"/>
      <c r="I23" s="16"/>
      <c r="J23" s="16"/>
      <c r="K23" s="159"/>
      <c r="L23" s="18"/>
      <c r="M23" s="18"/>
      <c r="N23" s="18"/>
      <c r="O23" s="159"/>
      <c r="P23" s="159"/>
      <c r="Q23" s="159"/>
    </row>
    <row r="24" spans="1:18">
      <c r="A24" s="159"/>
      <c r="B24" s="159"/>
      <c r="C24" s="8">
        <v>91</v>
      </c>
      <c r="D24" s="16">
        <v>3</v>
      </c>
      <c r="E24" s="159"/>
      <c r="F24" s="8"/>
      <c r="G24" s="8"/>
      <c r="H24" s="8"/>
      <c r="I24" s="16"/>
      <c r="J24" s="16"/>
      <c r="K24" s="159"/>
      <c r="L24" s="18"/>
      <c r="M24" s="18"/>
      <c r="N24" s="18"/>
      <c r="O24" s="159"/>
      <c r="P24" s="159"/>
      <c r="Q24" s="159"/>
    </row>
    <row r="25" spans="1:18">
      <c r="A25" s="159"/>
      <c r="B25" s="159"/>
      <c r="C25" s="8">
        <v>74</v>
      </c>
      <c r="D25" s="16">
        <v>3</v>
      </c>
      <c r="E25" s="159"/>
      <c r="F25" s="8"/>
      <c r="G25" s="8"/>
      <c r="H25" s="8"/>
      <c r="I25" s="16"/>
      <c r="J25" s="16"/>
      <c r="K25" s="159"/>
      <c r="L25" s="18"/>
      <c r="M25" s="18"/>
      <c r="N25" s="18"/>
      <c r="O25" s="159"/>
      <c r="P25" s="159"/>
      <c r="Q25" s="159"/>
    </row>
    <row r="26" spans="1:18">
      <c r="A26" s="159"/>
      <c r="B26" s="159"/>
      <c r="C26" s="8">
        <v>87</v>
      </c>
      <c r="D26" s="16">
        <v>2</v>
      </c>
      <c r="E26" s="159"/>
      <c r="F26" s="8"/>
      <c r="G26" s="8"/>
      <c r="H26" s="8"/>
      <c r="I26" s="16"/>
      <c r="J26" s="16"/>
      <c r="K26" s="159"/>
      <c r="L26" s="18"/>
      <c r="M26" s="18"/>
      <c r="N26" s="18"/>
      <c r="O26" s="159"/>
      <c r="P26" s="159"/>
      <c r="Q26" s="159"/>
    </row>
    <row r="27" spans="1:18">
      <c r="A27" s="159"/>
      <c r="B27" s="159"/>
      <c r="C27" s="8">
        <v>78</v>
      </c>
      <c r="D27" s="16">
        <v>1</v>
      </c>
      <c r="E27" s="159"/>
      <c r="F27" s="8"/>
      <c r="G27" s="8"/>
      <c r="H27" s="8"/>
      <c r="I27" s="16"/>
      <c r="J27" s="16"/>
      <c r="K27" s="159"/>
      <c r="L27" s="18"/>
      <c r="M27" s="18"/>
      <c r="N27" s="18"/>
      <c r="O27" s="159"/>
      <c r="P27" s="159"/>
      <c r="Q27" s="159"/>
    </row>
    <row r="28" spans="1:18">
      <c r="A28" s="159"/>
      <c r="B28" s="159"/>
      <c r="C28" s="8"/>
      <c r="D28" s="16"/>
      <c r="E28" s="159"/>
      <c r="F28" s="8"/>
      <c r="G28" s="8"/>
      <c r="H28" s="8"/>
      <c r="I28" s="16"/>
      <c r="J28" s="16"/>
      <c r="K28" s="159"/>
      <c r="L28" s="18"/>
      <c r="M28" s="18"/>
      <c r="N28" s="18"/>
      <c r="O28" s="159"/>
      <c r="P28" s="159"/>
      <c r="Q28" s="159"/>
    </row>
    <row r="29" spans="1:18">
      <c r="A29" s="159"/>
      <c r="B29" s="159"/>
      <c r="C29" s="8"/>
      <c r="D29" s="16"/>
      <c r="E29" s="159"/>
      <c r="F29" s="8"/>
      <c r="G29" s="8"/>
      <c r="H29" s="8"/>
      <c r="I29" s="16"/>
      <c r="J29" s="16"/>
      <c r="K29" s="159"/>
      <c r="L29" s="18"/>
      <c r="M29" s="18"/>
      <c r="N29" s="18"/>
      <c r="O29" s="159"/>
      <c r="P29" s="159"/>
      <c r="Q29" s="159"/>
    </row>
    <row r="30" spans="1:18">
      <c r="A30" s="159"/>
      <c r="B30" s="159"/>
      <c r="C30" s="8"/>
      <c r="D30" s="16"/>
      <c r="E30" s="159"/>
      <c r="F30" s="8"/>
      <c r="G30" s="8"/>
      <c r="H30" s="8"/>
      <c r="I30" s="16"/>
      <c r="J30" s="16"/>
      <c r="K30" s="159"/>
      <c r="L30" s="18"/>
      <c r="M30" s="18"/>
      <c r="N30" s="18"/>
      <c r="O30" s="159"/>
      <c r="P30" s="159"/>
      <c r="Q30" s="159"/>
    </row>
    <row r="31" spans="1:18">
      <c r="A31" s="159"/>
      <c r="B31" s="159"/>
      <c r="C31" s="8"/>
      <c r="D31" s="16"/>
      <c r="E31" s="159"/>
      <c r="F31" s="8"/>
      <c r="G31" s="8"/>
      <c r="H31" s="8"/>
      <c r="I31" s="16"/>
      <c r="J31" s="16"/>
      <c r="K31" s="159"/>
      <c r="L31" s="18"/>
      <c r="M31" s="18"/>
      <c r="N31" s="18"/>
      <c r="O31" s="159"/>
      <c r="P31" s="159"/>
      <c r="Q31" s="159"/>
    </row>
    <row r="32" spans="1:18">
      <c r="A32" s="159"/>
      <c r="B32" s="159"/>
      <c r="C32" s="8"/>
      <c r="D32" s="16"/>
      <c r="E32" s="159"/>
      <c r="F32" s="8"/>
      <c r="G32" s="8"/>
      <c r="H32" s="8"/>
      <c r="I32" s="16"/>
      <c r="J32" s="16"/>
      <c r="K32" s="159"/>
      <c r="L32" s="18"/>
      <c r="M32" s="18"/>
      <c r="N32" s="18"/>
      <c r="O32" s="159"/>
      <c r="P32" s="159"/>
      <c r="Q32" s="159"/>
    </row>
    <row r="33" spans="1:20">
      <c r="A33" s="12" t="s">
        <v>232</v>
      </c>
      <c r="C33" s="12" t="s">
        <v>233</v>
      </c>
      <c r="D33" s="12" t="s">
        <v>109</v>
      </c>
      <c r="E33" s="21" t="s">
        <v>95</v>
      </c>
      <c r="F33" s="21" t="s">
        <v>88</v>
      </c>
      <c r="G33" s="21" t="s">
        <v>88</v>
      </c>
      <c r="H33" s="21" t="s">
        <v>91</v>
      </c>
      <c r="I33" s="21" t="s">
        <v>234</v>
      </c>
      <c r="J33" s="21" t="s">
        <v>89</v>
      </c>
      <c r="K33" s="21" t="s">
        <v>236</v>
      </c>
      <c r="L33" s="12" t="s">
        <v>234</v>
      </c>
      <c r="M33" s="12" t="s">
        <v>237</v>
      </c>
      <c r="N33" s="12" t="s">
        <v>235</v>
      </c>
      <c r="O33" s="12" t="s">
        <v>87</v>
      </c>
      <c r="P33" s="12" t="s">
        <v>236</v>
      </c>
      <c r="Q33" s="12" t="s">
        <v>236</v>
      </c>
    </row>
    <row r="35" spans="1:20" ht="47.25" customHeight="1">
      <c r="A35" s="156" t="s">
        <v>60</v>
      </c>
      <c r="B35" s="157"/>
      <c r="C35" s="157"/>
      <c r="D35" s="157"/>
      <c r="E35" s="157"/>
      <c r="F35" s="157"/>
      <c r="G35" s="157"/>
      <c r="H35" s="157"/>
      <c r="I35" s="157"/>
      <c r="J35" s="157"/>
      <c r="K35" s="157"/>
      <c r="L35" s="157"/>
      <c r="M35" s="157"/>
      <c r="N35" s="157"/>
      <c r="O35" s="157"/>
      <c r="P35" s="157"/>
      <c r="Q35" s="157"/>
    </row>
    <row r="36" spans="1:20" ht="27" customHeight="1">
      <c r="A36" s="158" t="s">
        <v>61</v>
      </c>
      <c r="B36" s="158" t="s">
        <v>62</v>
      </c>
      <c r="C36" s="158" t="s">
        <v>217</v>
      </c>
      <c r="D36" s="158"/>
      <c r="E36" s="158" t="s">
        <v>218</v>
      </c>
      <c r="F36" s="158"/>
      <c r="G36" s="158"/>
      <c r="H36" s="158"/>
      <c r="I36" s="158"/>
      <c r="J36" s="158"/>
      <c r="K36" s="158" t="s">
        <v>65</v>
      </c>
      <c r="L36" s="158"/>
      <c r="M36" s="158"/>
      <c r="N36" s="158"/>
      <c r="O36" s="158"/>
      <c r="P36" s="158" t="s">
        <v>66</v>
      </c>
      <c r="Q36" s="158" t="s">
        <v>67</v>
      </c>
    </row>
    <row r="37" spans="1:20">
      <c r="A37" s="158"/>
      <c r="B37" s="158"/>
      <c r="C37" s="15" t="s">
        <v>68</v>
      </c>
      <c r="D37" s="15" t="s">
        <v>199</v>
      </c>
      <c r="E37" s="16" t="s">
        <v>102</v>
      </c>
      <c r="F37" s="16" t="s">
        <v>243</v>
      </c>
      <c r="G37" s="16" t="s">
        <v>251</v>
      </c>
      <c r="H37" s="16" t="s">
        <v>103</v>
      </c>
      <c r="I37" s="16" t="s">
        <v>222</v>
      </c>
      <c r="J37" s="16" t="s">
        <v>104</v>
      </c>
      <c r="K37" s="16" t="s">
        <v>252</v>
      </c>
      <c r="L37" s="16" t="s">
        <v>244</v>
      </c>
      <c r="M37" s="16" t="s">
        <v>153</v>
      </c>
      <c r="N37" s="16" t="s">
        <v>106</v>
      </c>
      <c r="O37" s="16" t="s">
        <v>141</v>
      </c>
      <c r="P37" s="158"/>
      <c r="Q37" s="158"/>
    </row>
    <row r="38" spans="1:20" s="12" customFormat="1">
      <c r="A38" s="159" t="s">
        <v>253</v>
      </c>
      <c r="B38" s="159">
        <v>20184226002</v>
      </c>
      <c r="C38" s="16">
        <v>90</v>
      </c>
      <c r="D38" s="159">
        <f>AVERAGE(C38:C49)</f>
        <v>89.125</v>
      </c>
      <c r="E38" s="8">
        <v>0</v>
      </c>
      <c r="F38" s="8">
        <v>0</v>
      </c>
      <c r="G38" s="8" t="s">
        <v>254</v>
      </c>
      <c r="H38" s="16" t="s">
        <v>177</v>
      </c>
      <c r="I38" s="16">
        <v>0</v>
      </c>
      <c r="J38" s="159">
        <f>SUM(I38:I49)</f>
        <v>0</v>
      </c>
      <c r="K38" s="159" t="s">
        <v>229</v>
      </c>
      <c r="L38" s="18" t="s">
        <v>255</v>
      </c>
      <c r="M38" s="18" t="s">
        <v>256</v>
      </c>
      <c r="N38" s="159">
        <v>2</v>
      </c>
      <c r="O38" s="159">
        <f>SUM(N38:N49)</f>
        <v>5</v>
      </c>
      <c r="P38" s="159">
        <f>D38*0.1+J38*0.8+O38*0.1</f>
        <v>9.4124999999999996</v>
      </c>
      <c r="Q38" s="159">
        <f>P38*0.4</f>
        <v>3.7650000000000001</v>
      </c>
    </row>
    <row r="39" spans="1:20">
      <c r="A39" s="159"/>
      <c r="B39" s="159"/>
      <c r="C39" s="19">
        <v>86</v>
      </c>
      <c r="D39" s="159"/>
      <c r="E39" s="8"/>
      <c r="F39" s="8"/>
      <c r="G39" s="8"/>
      <c r="H39" s="16"/>
      <c r="I39" s="16"/>
      <c r="J39" s="159"/>
      <c r="K39" s="159"/>
      <c r="L39" s="18"/>
      <c r="M39" s="18"/>
      <c r="N39" s="159"/>
      <c r="O39" s="159"/>
      <c r="P39" s="159"/>
      <c r="Q39" s="159"/>
    </row>
    <row r="40" spans="1:20">
      <c r="A40" s="159"/>
      <c r="B40" s="159"/>
      <c r="C40" s="16">
        <v>93</v>
      </c>
      <c r="D40" s="159"/>
      <c r="E40" s="8"/>
      <c r="F40" s="8"/>
      <c r="G40" s="8"/>
      <c r="H40" s="16"/>
      <c r="I40" s="16"/>
      <c r="J40" s="159"/>
      <c r="K40" s="159"/>
      <c r="L40" s="18"/>
      <c r="M40" s="18"/>
      <c r="N40" s="159"/>
      <c r="O40" s="159"/>
      <c r="P40" s="159"/>
      <c r="Q40" s="159"/>
    </row>
    <row r="41" spans="1:20">
      <c r="A41" s="159"/>
      <c r="B41" s="159"/>
      <c r="C41" s="16">
        <v>89</v>
      </c>
      <c r="D41" s="159"/>
      <c r="E41" s="8"/>
      <c r="F41" s="8"/>
      <c r="G41" s="8"/>
      <c r="H41" s="16"/>
      <c r="I41" s="16"/>
      <c r="J41" s="159"/>
      <c r="K41" s="159"/>
      <c r="L41" s="18"/>
      <c r="M41" s="18"/>
      <c r="N41" s="159"/>
      <c r="O41" s="159"/>
      <c r="P41" s="159"/>
      <c r="Q41" s="159"/>
    </row>
    <row r="42" spans="1:20">
      <c r="A42" s="159"/>
      <c r="B42" s="159"/>
      <c r="C42" s="16">
        <v>95</v>
      </c>
      <c r="D42" s="159"/>
      <c r="E42" s="8"/>
      <c r="F42" s="8"/>
      <c r="G42" s="8"/>
      <c r="H42" s="16"/>
      <c r="I42" s="16"/>
      <c r="J42" s="159"/>
      <c r="K42" s="159" t="s">
        <v>203</v>
      </c>
      <c r="L42" s="18"/>
      <c r="M42" s="18"/>
      <c r="N42" s="159">
        <v>3</v>
      </c>
      <c r="O42" s="159"/>
      <c r="P42" s="159"/>
      <c r="Q42" s="159"/>
    </row>
    <row r="43" spans="1:20">
      <c r="A43" s="159"/>
      <c r="B43" s="159"/>
      <c r="C43" s="16">
        <v>84</v>
      </c>
      <c r="D43" s="159"/>
      <c r="E43" s="8"/>
      <c r="F43" s="8"/>
      <c r="G43" s="8"/>
      <c r="H43" s="16"/>
      <c r="I43" s="16"/>
      <c r="J43" s="159"/>
      <c r="K43" s="159"/>
      <c r="L43" s="18" t="s">
        <v>257</v>
      </c>
      <c r="M43" s="18" t="s">
        <v>258</v>
      </c>
      <c r="N43" s="159"/>
      <c r="O43" s="159"/>
      <c r="P43" s="159"/>
      <c r="Q43" s="159"/>
    </row>
    <row r="44" spans="1:20">
      <c r="A44" s="159"/>
      <c r="B44" s="159"/>
      <c r="C44" s="16">
        <v>87</v>
      </c>
      <c r="D44" s="159"/>
      <c r="E44" s="8"/>
      <c r="F44" s="8"/>
      <c r="G44" s="8"/>
      <c r="H44" s="16"/>
      <c r="I44" s="16"/>
      <c r="J44" s="159"/>
      <c r="K44" s="159"/>
      <c r="L44" s="18" t="s">
        <v>259</v>
      </c>
      <c r="M44" s="18" t="s">
        <v>260</v>
      </c>
      <c r="N44" s="159"/>
      <c r="O44" s="159"/>
      <c r="P44" s="159"/>
      <c r="Q44" s="159"/>
      <c r="S44" s="20"/>
      <c r="T44" s="20"/>
    </row>
    <row r="45" spans="1:20">
      <c r="A45" s="159"/>
      <c r="B45" s="159"/>
      <c r="C45" s="16">
        <v>89</v>
      </c>
      <c r="D45" s="159"/>
      <c r="E45" s="8"/>
      <c r="F45" s="8"/>
      <c r="G45" s="8"/>
      <c r="H45" s="16"/>
      <c r="I45" s="16"/>
      <c r="J45" s="159"/>
      <c r="K45" s="159"/>
      <c r="L45" s="18"/>
      <c r="M45" s="18"/>
      <c r="N45" s="159"/>
      <c r="O45" s="159"/>
      <c r="P45" s="159"/>
      <c r="Q45" s="159"/>
      <c r="S45" s="20"/>
      <c r="T45" s="20"/>
    </row>
    <row r="46" spans="1:20">
      <c r="A46" s="159"/>
      <c r="B46" s="159"/>
      <c r="C46" s="16"/>
      <c r="D46" s="159"/>
      <c r="E46" s="8"/>
      <c r="F46" s="8"/>
      <c r="G46" s="8"/>
      <c r="H46" s="16"/>
      <c r="I46" s="16"/>
      <c r="J46" s="159"/>
      <c r="K46" s="159" t="s">
        <v>261</v>
      </c>
      <c r="L46" s="18"/>
      <c r="M46" s="18"/>
      <c r="N46" s="159"/>
      <c r="O46" s="159"/>
      <c r="P46" s="159"/>
      <c r="Q46" s="159"/>
      <c r="S46" s="20"/>
      <c r="T46" s="20"/>
    </row>
    <row r="47" spans="1:20">
      <c r="A47" s="159"/>
      <c r="B47" s="159"/>
      <c r="C47" s="16"/>
      <c r="D47" s="159"/>
      <c r="E47" s="8"/>
      <c r="F47" s="8"/>
      <c r="G47" s="8"/>
      <c r="H47" s="16"/>
      <c r="I47" s="16"/>
      <c r="J47" s="159"/>
      <c r="K47" s="159"/>
      <c r="L47" s="18"/>
      <c r="M47" s="18"/>
      <c r="N47" s="159"/>
      <c r="O47" s="159"/>
      <c r="P47" s="159"/>
      <c r="Q47" s="159"/>
      <c r="S47" s="20"/>
      <c r="T47" s="20"/>
    </row>
    <row r="48" spans="1:20">
      <c r="A48" s="159"/>
      <c r="B48" s="159"/>
      <c r="C48" s="16"/>
      <c r="D48" s="159"/>
      <c r="E48" s="8"/>
      <c r="F48" s="8"/>
      <c r="G48" s="8"/>
      <c r="H48" s="16"/>
      <c r="I48" s="16"/>
      <c r="J48" s="159"/>
      <c r="K48" s="159"/>
      <c r="L48" s="18"/>
      <c r="M48" s="18"/>
      <c r="N48" s="159"/>
      <c r="O48" s="159"/>
      <c r="P48" s="159"/>
      <c r="Q48" s="159"/>
      <c r="S48" s="20"/>
      <c r="T48" s="20"/>
    </row>
    <row r="49" spans="1:20">
      <c r="A49" s="159"/>
      <c r="B49" s="159"/>
      <c r="C49" s="16"/>
      <c r="D49" s="159"/>
      <c r="E49" s="8"/>
      <c r="F49" s="8"/>
      <c r="G49" s="8"/>
      <c r="H49" s="16"/>
      <c r="I49" s="16"/>
      <c r="J49" s="159"/>
      <c r="K49" s="159"/>
      <c r="L49" s="18"/>
      <c r="M49" s="18"/>
      <c r="N49" s="159"/>
      <c r="O49" s="159"/>
      <c r="P49" s="159"/>
      <c r="Q49" s="159"/>
      <c r="S49" s="20"/>
      <c r="T49" s="20"/>
    </row>
    <row r="50" spans="1:20" s="12" customFormat="1">
      <c r="A50" s="12" t="s">
        <v>232</v>
      </c>
      <c r="C50" s="12" t="s">
        <v>188</v>
      </c>
      <c r="D50" s="21" t="s">
        <v>236</v>
      </c>
      <c r="E50" s="21" t="s">
        <v>235</v>
      </c>
      <c r="F50" s="21" t="s">
        <v>89</v>
      </c>
      <c r="G50" s="21" t="s">
        <v>93</v>
      </c>
      <c r="H50" s="21" t="s">
        <v>234</v>
      </c>
      <c r="I50" s="21" t="s">
        <v>88</v>
      </c>
      <c r="J50" s="21" t="s">
        <v>236</v>
      </c>
      <c r="L50" s="12" t="s">
        <v>234</v>
      </c>
      <c r="M50" s="12" t="s">
        <v>237</v>
      </c>
      <c r="N50" s="12" t="s">
        <v>89</v>
      </c>
      <c r="O50" s="12" t="s">
        <v>236</v>
      </c>
      <c r="P50" s="12" t="s">
        <v>236</v>
      </c>
      <c r="Q50" s="12" t="s">
        <v>95</v>
      </c>
    </row>
    <row r="51" spans="1:20">
      <c r="A51" s="151" t="s">
        <v>238</v>
      </c>
      <c r="B51" s="151"/>
      <c r="C51" s="151"/>
      <c r="D51" s="151"/>
      <c r="E51" s="151"/>
      <c r="F51" s="151"/>
      <c r="G51" s="151"/>
      <c r="H51" s="151"/>
      <c r="I51" s="151"/>
      <c r="J51" s="151"/>
      <c r="K51" s="151"/>
      <c r="L51" s="151"/>
      <c r="M51" s="151"/>
      <c r="N51" s="151"/>
      <c r="O51" s="151"/>
      <c r="P51" s="151"/>
      <c r="Q51" s="151"/>
      <c r="R51" s="20"/>
    </row>
    <row r="52" spans="1:20" ht="33.75" customHeight="1">
      <c r="A52" s="151"/>
      <c r="B52" s="151"/>
      <c r="C52" s="151"/>
      <c r="D52" s="151"/>
      <c r="E52" s="151"/>
      <c r="F52" s="151"/>
      <c r="G52" s="151"/>
      <c r="H52" s="151"/>
      <c r="I52" s="151"/>
      <c r="J52" s="151"/>
      <c r="K52" s="151"/>
      <c r="L52" s="151"/>
      <c r="M52" s="151"/>
      <c r="N52" s="151"/>
      <c r="O52" s="151"/>
      <c r="P52" s="151"/>
      <c r="Q52" s="151"/>
      <c r="R52" s="20"/>
    </row>
    <row r="53" spans="1:20" ht="25.5" customHeight="1">
      <c r="A53" s="158" t="s">
        <v>61</v>
      </c>
      <c r="B53" s="158" t="s">
        <v>62</v>
      </c>
      <c r="C53" s="158" t="s">
        <v>217</v>
      </c>
      <c r="D53" s="158"/>
      <c r="E53" s="158"/>
      <c r="F53" s="148" t="s">
        <v>113</v>
      </c>
      <c r="G53" s="150"/>
      <c r="H53" s="150"/>
      <c r="I53" s="150"/>
      <c r="J53" s="150"/>
      <c r="K53" s="149"/>
      <c r="L53" s="148" t="s">
        <v>239</v>
      </c>
      <c r="M53" s="150"/>
      <c r="N53" s="150"/>
      <c r="O53" s="149"/>
      <c r="P53" s="158" t="s">
        <v>67</v>
      </c>
      <c r="Q53" s="158" t="s">
        <v>66</v>
      </c>
      <c r="R53" s="20"/>
    </row>
    <row r="54" spans="1:20">
      <c r="A54" s="158"/>
      <c r="B54" s="158"/>
      <c r="C54" s="15" t="s">
        <v>262</v>
      </c>
      <c r="D54" s="15" t="s">
        <v>240</v>
      </c>
      <c r="E54" s="15" t="s">
        <v>133</v>
      </c>
      <c r="F54" s="16" t="s">
        <v>70</v>
      </c>
      <c r="G54" s="16" t="s">
        <v>243</v>
      </c>
      <c r="H54" s="16" t="s">
        <v>72</v>
      </c>
      <c r="I54" s="16" t="s">
        <v>263</v>
      </c>
      <c r="J54" s="16" t="s">
        <v>106</v>
      </c>
      <c r="K54" s="16" t="s">
        <v>104</v>
      </c>
      <c r="L54" s="16" t="s">
        <v>264</v>
      </c>
      <c r="M54" s="16" t="s">
        <v>221</v>
      </c>
      <c r="N54" s="16" t="s">
        <v>222</v>
      </c>
      <c r="O54" s="16" t="s">
        <v>80</v>
      </c>
      <c r="P54" s="158"/>
      <c r="Q54" s="158"/>
      <c r="R54" s="20"/>
    </row>
    <row r="55" spans="1:20">
      <c r="A55" s="159" t="s">
        <v>253</v>
      </c>
      <c r="B55" s="159">
        <v>20184226002</v>
      </c>
      <c r="C55" s="8">
        <v>90</v>
      </c>
      <c r="D55" s="16">
        <v>3</v>
      </c>
      <c r="E55" s="159">
        <f>(C55*D55+C56*D56+C57*D57+C58*D58+C59*D59+C60*D60+C61*D61+C62*D62+C63*D63+C64*D64+C65*D65+C66*D66)/SUM(D55:D66)</f>
        <v>89.238095238095241</v>
      </c>
      <c r="F55" s="8"/>
      <c r="G55" s="8"/>
      <c r="H55" s="8"/>
      <c r="I55" s="16"/>
      <c r="J55" s="16"/>
      <c r="K55" s="159">
        <f>SUM(J55:J66)</f>
        <v>0</v>
      </c>
      <c r="L55" s="18" t="s">
        <v>255</v>
      </c>
      <c r="M55" s="18" t="s">
        <v>265</v>
      </c>
      <c r="N55" s="159">
        <v>2</v>
      </c>
      <c r="O55" s="159">
        <v>65</v>
      </c>
      <c r="P55" s="159">
        <f>Q38</f>
        <v>3.7650000000000001</v>
      </c>
      <c r="Q55" s="159">
        <f>E55*0.1+K55*0.4+O55*0.1+P55</f>
        <v>19.188809523809525</v>
      </c>
    </row>
    <row r="56" spans="1:20">
      <c r="A56" s="159"/>
      <c r="B56" s="159"/>
      <c r="C56" s="8">
        <v>86</v>
      </c>
      <c r="D56" s="19">
        <v>3</v>
      </c>
      <c r="E56" s="159"/>
      <c r="F56" s="8"/>
      <c r="G56" s="8"/>
      <c r="H56" s="8"/>
      <c r="I56" s="16"/>
      <c r="J56" s="16"/>
      <c r="K56" s="159"/>
      <c r="L56" s="18"/>
      <c r="M56" s="18"/>
      <c r="N56" s="159"/>
      <c r="O56" s="159"/>
      <c r="P56" s="159"/>
      <c r="Q56" s="159"/>
    </row>
    <row r="57" spans="1:20">
      <c r="A57" s="159"/>
      <c r="B57" s="159"/>
      <c r="C57" s="8">
        <v>93</v>
      </c>
      <c r="D57" s="16">
        <v>3</v>
      </c>
      <c r="E57" s="159"/>
      <c r="F57" s="8"/>
      <c r="G57" s="8"/>
      <c r="H57" s="8"/>
      <c r="I57" s="16"/>
      <c r="J57" s="16"/>
      <c r="K57" s="159"/>
      <c r="L57" s="18"/>
      <c r="M57" s="18"/>
      <c r="N57" s="159"/>
      <c r="O57" s="159"/>
      <c r="P57" s="159"/>
      <c r="Q57" s="159"/>
    </row>
    <row r="58" spans="1:20">
      <c r="A58" s="159"/>
      <c r="B58" s="159"/>
      <c r="C58" s="8">
        <v>89</v>
      </c>
      <c r="D58" s="16">
        <v>3</v>
      </c>
      <c r="E58" s="159"/>
      <c r="F58" s="8"/>
      <c r="G58" s="8"/>
      <c r="H58" s="8"/>
      <c r="I58" s="16"/>
      <c r="J58" s="16"/>
      <c r="K58" s="159"/>
      <c r="L58" s="18"/>
      <c r="M58" s="18"/>
      <c r="N58" s="159"/>
      <c r="O58" s="159"/>
      <c r="P58" s="159"/>
      <c r="Q58" s="159"/>
    </row>
    <row r="59" spans="1:20">
      <c r="A59" s="159"/>
      <c r="B59" s="159"/>
      <c r="C59" s="8">
        <v>95</v>
      </c>
      <c r="D59" s="16">
        <v>3</v>
      </c>
      <c r="E59" s="159"/>
      <c r="F59" s="8"/>
      <c r="G59" s="8"/>
      <c r="H59" s="8"/>
      <c r="I59" s="16"/>
      <c r="J59" s="16"/>
      <c r="K59" s="159"/>
      <c r="L59" s="18"/>
      <c r="M59" s="18"/>
      <c r="N59" s="159">
        <v>3</v>
      </c>
      <c r="O59" s="159"/>
      <c r="P59" s="159"/>
      <c r="Q59" s="159"/>
    </row>
    <row r="60" spans="1:20">
      <c r="A60" s="159"/>
      <c r="B60" s="159"/>
      <c r="C60" s="8">
        <v>84</v>
      </c>
      <c r="D60" s="16">
        <v>3</v>
      </c>
      <c r="E60" s="159"/>
      <c r="F60" s="8"/>
      <c r="G60" s="8"/>
      <c r="H60" s="8"/>
      <c r="I60" s="16"/>
      <c r="J60" s="16"/>
      <c r="K60" s="159"/>
      <c r="L60" s="18" t="s">
        <v>257</v>
      </c>
      <c r="M60" s="18" t="s">
        <v>258</v>
      </c>
      <c r="N60" s="159"/>
      <c r="O60" s="159"/>
      <c r="P60" s="159"/>
      <c r="Q60" s="159"/>
    </row>
    <row r="61" spans="1:20">
      <c r="A61" s="159"/>
      <c r="B61" s="159"/>
      <c r="C61" s="8">
        <v>87</v>
      </c>
      <c r="D61" s="16">
        <v>2</v>
      </c>
      <c r="E61" s="159"/>
      <c r="F61" s="8"/>
      <c r="G61" s="8"/>
      <c r="H61" s="8"/>
      <c r="I61" s="16"/>
      <c r="J61" s="16"/>
      <c r="K61" s="159"/>
      <c r="L61" s="18" t="s">
        <v>259</v>
      </c>
      <c r="M61" s="18" t="s">
        <v>266</v>
      </c>
      <c r="N61" s="159"/>
      <c r="O61" s="159"/>
      <c r="P61" s="159"/>
      <c r="Q61" s="159"/>
    </row>
    <row r="62" spans="1:20">
      <c r="A62" s="159"/>
      <c r="B62" s="159"/>
      <c r="C62" s="8">
        <v>89</v>
      </c>
      <c r="D62" s="16">
        <v>1</v>
      </c>
      <c r="E62" s="159"/>
      <c r="F62" s="8"/>
      <c r="G62" s="8"/>
      <c r="H62" s="8"/>
      <c r="I62" s="16"/>
      <c r="J62" s="16"/>
      <c r="K62" s="159"/>
      <c r="L62" s="18"/>
      <c r="M62" s="18"/>
      <c r="N62" s="159"/>
      <c r="O62" s="159"/>
      <c r="P62" s="159"/>
      <c r="Q62" s="159"/>
    </row>
    <row r="63" spans="1:20">
      <c r="A63" s="159"/>
      <c r="B63" s="159"/>
      <c r="C63" s="8"/>
      <c r="D63" s="16"/>
      <c r="E63" s="159"/>
      <c r="F63" s="8"/>
      <c r="G63" s="8"/>
      <c r="H63" s="8"/>
      <c r="I63" s="16"/>
      <c r="J63" s="16"/>
      <c r="K63" s="159"/>
      <c r="L63" s="18"/>
      <c r="M63" s="18"/>
      <c r="N63" s="159"/>
      <c r="O63" s="159"/>
      <c r="P63" s="159"/>
      <c r="Q63" s="159"/>
    </row>
    <row r="64" spans="1:20">
      <c r="A64" s="159"/>
      <c r="B64" s="159"/>
      <c r="C64" s="8"/>
      <c r="D64" s="16"/>
      <c r="E64" s="159"/>
      <c r="F64" s="8"/>
      <c r="G64" s="8"/>
      <c r="H64" s="8"/>
      <c r="I64" s="16"/>
      <c r="J64" s="16"/>
      <c r="K64" s="159"/>
      <c r="L64" s="18"/>
      <c r="M64" s="18"/>
      <c r="N64" s="159"/>
      <c r="O64" s="159"/>
      <c r="P64" s="159"/>
      <c r="Q64" s="159"/>
    </row>
    <row r="65" spans="1:20">
      <c r="A65" s="159"/>
      <c r="B65" s="159"/>
      <c r="C65" s="8"/>
      <c r="D65" s="16"/>
      <c r="E65" s="159"/>
      <c r="F65" s="8"/>
      <c r="G65" s="8"/>
      <c r="H65" s="8"/>
      <c r="I65" s="16"/>
      <c r="J65" s="16"/>
      <c r="K65" s="159"/>
      <c r="L65" s="18"/>
      <c r="M65" s="18"/>
      <c r="N65" s="159"/>
      <c r="O65" s="159"/>
      <c r="P65" s="159"/>
      <c r="Q65" s="159"/>
    </row>
    <row r="66" spans="1:20">
      <c r="A66" s="159"/>
      <c r="B66" s="159"/>
      <c r="C66" s="8"/>
      <c r="D66" s="16"/>
      <c r="E66" s="159"/>
      <c r="F66" s="8"/>
      <c r="G66" s="8"/>
      <c r="H66" s="8"/>
      <c r="I66" s="16"/>
      <c r="J66" s="16"/>
      <c r="K66" s="159"/>
      <c r="L66" s="18"/>
      <c r="M66" s="18"/>
      <c r="N66" s="159"/>
      <c r="O66" s="159"/>
      <c r="P66" s="159"/>
      <c r="Q66" s="159"/>
    </row>
    <row r="67" spans="1:20">
      <c r="A67" s="12" t="s">
        <v>107</v>
      </c>
      <c r="C67" s="12" t="s">
        <v>233</v>
      </c>
      <c r="D67" s="12" t="s">
        <v>109</v>
      </c>
      <c r="E67" s="21" t="s">
        <v>87</v>
      </c>
      <c r="F67" s="21" t="s">
        <v>235</v>
      </c>
      <c r="G67" s="21" t="s">
        <v>235</v>
      </c>
      <c r="H67" s="21" t="s">
        <v>234</v>
      </c>
      <c r="I67" s="21" t="s">
        <v>267</v>
      </c>
      <c r="J67" s="21" t="s">
        <v>89</v>
      </c>
      <c r="K67" s="21" t="s">
        <v>87</v>
      </c>
      <c r="L67" s="12" t="s">
        <v>93</v>
      </c>
      <c r="M67" s="12" t="s">
        <v>111</v>
      </c>
      <c r="N67" s="12" t="s">
        <v>235</v>
      </c>
      <c r="O67" s="12" t="s">
        <v>95</v>
      </c>
      <c r="P67" s="12" t="s">
        <v>236</v>
      </c>
      <c r="Q67" s="12" t="s">
        <v>236</v>
      </c>
    </row>
    <row r="70" spans="1:20" ht="47.25" customHeight="1">
      <c r="A70" s="160" t="s">
        <v>112</v>
      </c>
      <c r="B70" s="161"/>
      <c r="C70" s="161"/>
      <c r="D70" s="161"/>
      <c r="E70" s="161"/>
      <c r="F70" s="161"/>
      <c r="G70" s="161"/>
      <c r="H70" s="161"/>
      <c r="I70" s="161"/>
      <c r="J70" s="161"/>
      <c r="K70" s="161"/>
      <c r="L70" s="161"/>
      <c r="M70" s="161"/>
      <c r="N70" s="161"/>
      <c r="O70" s="161"/>
      <c r="P70" s="161"/>
      <c r="Q70" s="161"/>
    </row>
    <row r="71" spans="1:20" ht="27" customHeight="1">
      <c r="A71" s="159" t="s">
        <v>61</v>
      </c>
      <c r="B71" s="159" t="s">
        <v>62</v>
      </c>
      <c r="C71" s="159" t="s">
        <v>268</v>
      </c>
      <c r="D71" s="159"/>
      <c r="E71" s="159" t="s">
        <v>269</v>
      </c>
      <c r="F71" s="159"/>
      <c r="G71" s="159"/>
      <c r="H71" s="159"/>
      <c r="I71" s="159"/>
      <c r="J71" s="159"/>
      <c r="K71" s="159" t="s">
        <v>65</v>
      </c>
      <c r="L71" s="159"/>
      <c r="M71" s="159"/>
      <c r="N71" s="159"/>
      <c r="O71" s="159"/>
      <c r="P71" s="159" t="s">
        <v>66</v>
      </c>
      <c r="Q71" s="159" t="s">
        <v>67</v>
      </c>
    </row>
    <row r="72" spans="1:20">
      <c r="A72" s="159"/>
      <c r="B72" s="159"/>
      <c r="C72" s="16" t="s">
        <v>270</v>
      </c>
      <c r="D72" s="16" t="s">
        <v>271</v>
      </c>
      <c r="E72" s="16" t="s">
        <v>272</v>
      </c>
      <c r="F72" s="16" t="s">
        <v>273</v>
      </c>
      <c r="G72" s="16" t="s">
        <v>274</v>
      </c>
      <c r="H72" s="16" t="s">
        <v>275</v>
      </c>
      <c r="I72" s="16" t="s">
        <v>276</v>
      </c>
      <c r="J72" s="16" t="s">
        <v>277</v>
      </c>
      <c r="K72" s="16" t="s">
        <v>278</v>
      </c>
      <c r="L72" s="16" t="s">
        <v>279</v>
      </c>
      <c r="M72" s="16" t="s">
        <v>280</v>
      </c>
      <c r="N72" s="16" t="s">
        <v>276</v>
      </c>
      <c r="O72" s="16" t="s">
        <v>281</v>
      </c>
      <c r="P72" s="159"/>
      <c r="Q72" s="159"/>
    </row>
    <row r="73" spans="1:20" s="12" customFormat="1">
      <c r="A73" s="159" t="s">
        <v>282</v>
      </c>
      <c r="B73" s="159">
        <v>20184226003</v>
      </c>
      <c r="C73" s="16">
        <v>85</v>
      </c>
      <c r="D73" s="159">
        <f>AVERAGE(C73:C84)</f>
        <v>85.428571428571431</v>
      </c>
      <c r="E73" s="8"/>
      <c r="F73" s="8"/>
      <c r="G73" s="8"/>
      <c r="H73" s="16"/>
      <c r="I73" s="16"/>
      <c r="J73" s="159">
        <f>SUM(I73:I84)</f>
        <v>0</v>
      </c>
      <c r="K73" s="159" t="s">
        <v>283</v>
      </c>
      <c r="L73" s="16"/>
      <c r="M73" s="16"/>
      <c r="N73" s="152"/>
      <c r="O73" s="159">
        <v>3</v>
      </c>
      <c r="P73" s="159">
        <f>D73*0.1+J73*0.8+O73*0.1</f>
        <v>8.8428571428571434</v>
      </c>
      <c r="Q73" s="159">
        <f>P73*0.4</f>
        <v>3.5371428571428574</v>
      </c>
    </row>
    <row r="74" spans="1:20">
      <c r="A74" s="159"/>
      <c r="B74" s="159"/>
      <c r="C74" s="23">
        <v>88</v>
      </c>
      <c r="D74" s="159"/>
      <c r="E74" s="8"/>
      <c r="F74" s="8"/>
      <c r="G74" s="8"/>
      <c r="H74" s="16"/>
      <c r="I74" s="16"/>
      <c r="J74" s="159"/>
      <c r="K74" s="159"/>
      <c r="L74" s="16"/>
      <c r="M74" s="16"/>
      <c r="N74" s="153"/>
      <c r="O74" s="159"/>
      <c r="P74" s="159"/>
      <c r="Q74" s="159"/>
    </row>
    <row r="75" spans="1:20">
      <c r="A75" s="159"/>
      <c r="B75" s="159"/>
      <c r="C75" s="16">
        <v>82</v>
      </c>
      <c r="D75" s="159"/>
      <c r="E75" s="8"/>
      <c r="F75" s="8"/>
      <c r="G75" s="8"/>
      <c r="H75" s="16"/>
      <c r="I75" s="16"/>
      <c r="J75" s="159"/>
      <c r="K75" s="159"/>
      <c r="L75" s="16"/>
      <c r="M75" s="16"/>
      <c r="N75" s="153"/>
      <c r="O75" s="159"/>
      <c r="P75" s="159"/>
      <c r="Q75" s="159"/>
    </row>
    <row r="76" spans="1:20">
      <c r="A76" s="159"/>
      <c r="B76" s="159"/>
      <c r="C76" s="16">
        <v>94</v>
      </c>
      <c r="D76" s="159"/>
      <c r="E76" s="8"/>
      <c r="F76" s="8"/>
      <c r="G76" s="8"/>
      <c r="H76" s="16"/>
      <c r="I76" s="16"/>
      <c r="J76" s="159"/>
      <c r="K76" s="159"/>
      <c r="L76" s="16"/>
      <c r="M76" s="16"/>
      <c r="N76" s="154"/>
      <c r="O76" s="159"/>
      <c r="P76" s="159"/>
      <c r="Q76" s="159"/>
    </row>
    <row r="77" spans="1:20">
      <c r="A77" s="159"/>
      <c r="B77" s="159"/>
      <c r="C77" s="16">
        <v>73</v>
      </c>
      <c r="D77" s="159"/>
      <c r="E77" s="8"/>
      <c r="F77" s="8"/>
      <c r="G77" s="8"/>
      <c r="H77" s="16"/>
      <c r="I77" s="16"/>
      <c r="J77" s="159"/>
      <c r="K77" s="159" t="s">
        <v>284</v>
      </c>
      <c r="L77" s="16" t="s">
        <v>285</v>
      </c>
      <c r="M77" s="16" t="s">
        <v>286</v>
      </c>
      <c r="N77" s="152">
        <v>3</v>
      </c>
      <c r="O77" s="159"/>
      <c r="P77" s="159"/>
      <c r="Q77" s="159"/>
    </row>
    <row r="78" spans="1:20">
      <c r="A78" s="159"/>
      <c r="B78" s="159"/>
      <c r="C78" s="16">
        <v>87</v>
      </c>
      <c r="D78" s="159"/>
      <c r="E78" s="8"/>
      <c r="F78" s="8"/>
      <c r="G78" s="8"/>
      <c r="H78" s="16"/>
      <c r="I78" s="16"/>
      <c r="J78" s="159"/>
      <c r="K78" s="159"/>
      <c r="L78" s="16"/>
      <c r="M78" s="16"/>
      <c r="N78" s="153"/>
      <c r="O78" s="159"/>
      <c r="P78" s="159"/>
      <c r="Q78" s="159"/>
    </row>
    <row r="79" spans="1:20">
      <c r="A79" s="159"/>
      <c r="B79" s="159"/>
      <c r="C79" s="16">
        <v>89</v>
      </c>
      <c r="D79" s="159"/>
      <c r="E79" s="8"/>
      <c r="F79" s="8"/>
      <c r="G79" s="8"/>
      <c r="H79" s="16"/>
      <c r="I79" s="16"/>
      <c r="J79" s="159"/>
      <c r="K79" s="159"/>
      <c r="L79" s="16"/>
      <c r="M79" s="16"/>
      <c r="N79" s="153"/>
      <c r="O79" s="159"/>
      <c r="P79" s="159"/>
      <c r="Q79" s="159"/>
      <c r="S79" s="20"/>
      <c r="T79" s="20"/>
    </row>
    <row r="80" spans="1:20">
      <c r="A80" s="159"/>
      <c r="B80" s="159"/>
      <c r="C80" s="16"/>
      <c r="D80" s="159"/>
      <c r="E80" s="8"/>
      <c r="F80" s="8"/>
      <c r="G80" s="8"/>
      <c r="H80" s="16"/>
      <c r="I80" s="16"/>
      <c r="J80" s="159"/>
      <c r="K80" s="159"/>
      <c r="L80" s="16"/>
      <c r="M80" s="16"/>
      <c r="N80" s="154"/>
      <c r="O80" s="159"/>
      <c r="P80" s="159"/>
      <c r="Q80" s="159"/>
      <c r="S80" s="20"/>
      <c r="T80" s="20"/>
    </row>
    <row r="81" spans="1:20">
      <c r="A81" s="159"/>
      <c r="B81" s="159"/>
      <c r="C81" s="16"/>
      <c r="D81" s="159"/>
      <c r="E81" s="8"/>
      <c r="F81" s="8"/>
      <c r="G81" s="8"/>
      <c r="H81" s="16"/>
      <c r="I81" s="16"/>
      <c r="J81" s="159"/>
      <c r="K81" s="159" t="s">
        <v>287</v>
      </c>
      <c r="L81" s="16"/>
      <c r="M81" s="16"/>
      <c r="N81" s="152"/>
      <c r="O81" s="159"/>
      <c r="P81" s="159"/>
      <c r="Q81" s="159"/>
      <c r="S81" s="20"/>
      <c r="T81" s="20"/>
    </row>
    <row r="82" spans="1:20">
      <c r="A82" s="159"/>
      <c r="B82" s="159"/>
      <c r="C82" s="16"/>
      <c r="D82" s="159"/>
      <c r="E82" s="8"/>
      <c r="F82" s="8"/>
      <c r="G82" s="8"/>
      <c r="H82" s="16"/>
      <c r="I82" s="16"/>
      <c r="J82" s="159"/>
      <c r="K82" s="159"/>
      <c r="L82" s="16"/>
      <c r="M82" s="16"/>
      <c r="N82" s="153"/>
      <c r="O82" s="159"/>
      <c r="P82" s="159"/>
      <c r="Q82" s="159"/>
      <c r="S82" s="20"/>
      <c r="T82" s="20"/>
    </row>
    <row r="83" spans="1:20">
      <c r="A83" s="159"/>
      <c r="B83" s="159"/>
      <c r="C83" s="16"/>
      <c r="D83" s="159"/>
      <c r="E83" s="8"/>
      <c r="F83" s="8"/>
      <c r="G83" s="8"/>
      <c r="H83" s="16"/>
      <c r="I83" s="16"/>
      <c r="J83" s="159"/>
      <c r="K83" s="159"/>
      <c r="L83" s="16"/>
      <c r="M83" s="16"/>
      <c r="N83" s="153"/>
      <c r="O83" s="159"/>
      <c r="P83" s="159"/>
      <c r="Q83" s="159"/>
      <c r="S83" s="20"/>
      <c r="T83" s="20"/>
    </row>
    <row r="84" spans="1:20">
      <c r="A84" s="159"/>
      <c r="B84" s="159"/>
      <c r="C84" s="16"/>
      <c r="D84" s="159"/>
      <c r="E84" s="8"/>
      <c r="F84" s="8"/>
      <c r="G84" s="8"/>
      <c r="H84" s="16"/>
      <c r="I84" s="16"/>
      <c r="J84" s="159"/>
      <c r="K84" s="159"/>
      <c r="L84" s="16"/>
      <c r="M84" s="16"/>
      <c r="N84" s="154"/>
      <c r="O84" s="159"/>
      <c r="P84" s="159"/>
      <c r="Q84" s="159"/>
      <c r="S84" s="20"/>
      <c r="T84" s="20"/>
    </row>
    <row r="85" spans="1:20" s="12" customFormat="1">
      <c r="A85" s="12" t="s">
        <v>288</v>
      </c>
      <c r="C85" s="12" t="s">
        <v>289</v>
      </c>
      <c r="D85" s="12" t="s">
        <v>290</v>
      </c>
      <c r="E85" s="12" t="s">
        <v>291</v>
      </c>
      <c r="F85" s="12" t="s">
        <v>291</v>
      </c>
      <c r="G85" s="12" t="s">
        <v>292</v>
      </c>
      <c r="H85" s="12" t="s">
        <v>292</v>
      </c>
      <c r="I85" s="12" t="s">
        <v>291</v>
      </c>
      <c r="J85" s="12" t="s">
        <v>290</v>
      </c>
      <c r="L85" s="12" t="s">
        <v>292</v>
      </c>
      <c r="M85" s="12" t="s">
        <v>293</v>
      </c>
      <c r="N85" s="12" t="s">
        <v>291</v>
      </c>
      <c r="O85" s="12" t="s">
        <v>290</v>
      </c>
      <c r="P85" s="12" t="s">
        <v>290</v>
      </c>
      <c r="Q85" s="12" t="s">
        <v>290</v>
      </c>
    </row>
    <row r="86" spans="1:20">
      <c r="A86" s="162" t="s">
        <v>294</v>
      </c>
      <c r="B86" s="162"/>
      <c r="C86" s="162"/>
      <c r="D86" s="162"/>
      <c r="E86" s="162"/>
      <c r="F86" s="162"/>
      <c r="G86" s="162"/>
      <c r="H86" s="162"/>
      <c r="I86" s="162"/>
      <c r="J86" s="162"/>
      <c r="K86" s="162"/>
      <c r="L86" s="162"/>
      <c r="M86" s="162"/>
      <c r="N86" s="162"/>
      <c r="O86" s="162"/>
      <c r="P86" s="162"/>
      <c r="Q86" s="162"/>
      <c r="R86" s="20"/>
    </row>
    <row r="87" spans="1:20" ht="33.75" customHeight="1">
      <c r="A87" s="162"/>
      <c r="B87" s="162"/>
      <c r="C87" s="162"/>
      <c r="D87" s="162"/>
      <c r="E87" s="162"/>
      <c r="F87" s="162"/>
      <c r="G87" s="162"/>
      <c r="H87" s="162"/>
      <c r="I87" s="162"/>
      <c r="J87" s="162"/>
      <c r="K87" s="162"/>
      <c r="L87" s="162"/>
      <c r="M87" s="162"/>
      <c r="N87" s="162"/>
      <c r="O87" s="162"/>
      <c r="P87" s="162"/>
      <c r="Q87" s="162"/>
      <c r="R87" s="20"/>
    </row>
    <row r="88" spans="1:20" ht="25.5" customHeight="1">
      <c r="A88" s="159" t="s">
        <v>61</v>
      </c>
      <c r="B88" s="159" t="s">
        <v>62</v>
      </c>
      <c r="C88" s="159" t="s">
        <v>268</v>
      </c>
      <c r="D88" s="159"/>
      <c r="E88" s="159"/>
      <c r="F88" s="163" t="s">
        <v>269</v>
      </c>
      <c r="G88" s="164"/>
      <c r="H88" s="164"/>
      <c r="I88" s="164"/>
      <c r="J88" s="164"/>
      <c r="K88" s="165"/>
      <c r="L88" s="163" t="s">
        <v>295</v>
      </c>
      <c r="M88" s="164"/>
      <c r="N88" s="164"/>
      <c r="O88" s="165"/>
      <c r="P88" s="159" t="s">
        <v>67</v>
      </c>
      <c r="Q88" s="159" t="s">
        <v>66</v>
      </c>
      <c r="R88" s="20"/>
    </row>
    <row r="89" spans="1:20">
      <c r="A89" s="159"/>
      <c r="B89" s="159"/>
      <c r="C89" s="16" t="s">
        <v>270</v>
      </c>
      <c r="D89" s="16" t="s">
        <v>296</v>
      </c>
      <c r="E89" s="16" t="s">
        <v>297</v>
      </c>
      <c r="F89" s="16" t="s">
        <v>272</v>
      </c>
      <c r="G89" s="16" t="s">
        <v>273</v>
      </c>
      <c r="H89" s="16" t="s">
        <v>274</v>
      </c>
      <c r="I89" s="16" t="s">
        <v>275</v>
      </c>
      <c r="J89" s="16" t="s">
        <v>276</v>
      </c>
      <c r="K89" s="16" t="s">
        <v>277</v>
      </c>
      <c r="L89" s="16" t="s">
        <v>279</v>
      </c>
      <c r="M89" s="16" t="s">
        <v>280</v>
      </c>
      <c r="N89" s="16" t="s">
        <v>276</v>
      </c>
      <c r="O89" s="16" t="s">
        <v>281</v>
      </c>
      <c r="P89" s="159"/>
      <c r="Q89" s="159"/>
      <c r="R89" s="20"/>
    </row>
    <row r="90" spans="1:20">
      <c r="A90" s="159" t="s">
        <v>282</v>
      </c>
      <c r="B90" s="159">
        <v>20184226003</v>
      </c>
      <c r="C90" s="16">
        <v>85</v>
      </c>
      <c r="D90" s="16">
        <v>3</v>
      </c>
      <c r="E90" s="159">
        <f>(C90*D90+C91*D91+C92*D92+C93*D93+C94*D94+C95*D95+C96*D96+C97*D97+C98*D98+C99*D99+C100*D100+C101*D101)/SUM(D90:D101)</f>
        <v>84.944444444444443</v>
      </c>
      <c r="F90" s="8"/>
      <c r="G90" s="8"/>
      <c r="H90" s="8"/>
      <c r="I90" s="16"/>
      <c r="J90" s="16"/>
      <c r="K90" s="159">
        <f>SUM(J90:J101)</f>
        <v>0</v>
      </c>
      <c r="L90" s="16"/>
      <c r="M90" s="16"/>
      <c r="N90" s="159"/>
      <c r="O90" s="159">
        <f>SUM(N90:N101)+60</f>
        <v>63</v>
      </c>
      <c r="P90" s="159">
        <f>Q73</f>
        <v>3.5371428571428574</v>
      </c>
      <c r="Q90" s="159">
        <f>E90*0.1+K90*0.4+O90*0.1+P90</f>
        <v>18.331587301587305</v>
      </c>
    </row>
    <row r="91" spans="1:20">
      <c r="A91" s="159"/>
      <c r="B91" s="159"/>
      <c r="C91" s="23">
        <v>88</v>
      </c>
      <c r="D91" s="23">
        <v>3</v>
      </c>
      <c r="E91" s="159"/>
      <c r="F91" s="8"/>
      <c r="G91" s="8"/>
      <c r="H91" s="8"/>
      <c r="I91" s="16"/>
      <c r="J91" s="16"/>
      <c r="K91" s="159"/>
      <c r="L91" s="16"/>
      <c r="M91" s="16"/>
      <c r="N91" s="159"/>
      <c r="O91" s="159"/>
      <c r="P91" s="159"/>
      <c r="Q91" s="159"/>
    </row>
    <row r="92" spans="1:20">
      <c r="A92" s="159"/>
      <c r="B92" s="159"/>
      <c r="C92" s="16">
        <v>82</v>
      </c>
      <c r="D92" s="16">
        <v>3</v>
      </c>
      <c r="E92" s="159"/>
      <c r="F92" s="8"/>
      <c r="G92" s="8"/>
      <c r="H92" s="8"/>
      <c r="I92" s="16"/>
      <c r="J92" s="16"/>
      <c r="K92" s="159"/>
      <c r="L92" s="16"/>
      <c r="M92" s="16"/>
      <c r="N92" s="159"/>
      <c r="O92" s="159"/>
      <c r="P92" s="159"/>
      <c r="Q92" s="159"/>
    </row>
    <row r="93" spans="1:20">
      <c r="A93" s="159"/>
      <c r="B93" s="159"/>
      <c r="C93" s="16">
        <v>94</v>
      </c>
      <c r="D93" s="16">
        <v>3</v>
      </c>
      <c r="E93" s="159"/>
      <c r="F93" s="8"/>
      <c r="G93" s="8"/>
      <c r="H93" s="8"/>
      <c r="I93" s="16"/>
      <c r="J93" s="16"/>
      <c r="K93" s="159"/>
      <c r="L93" s="16"/>
      <c r="M93" s="16"/>
      <c r="N93" s="159"/>
      <c r="O93" s="159"/>
      <c r="P93" s="159"/>
      <c r="Q93" s="159"/>
    </row>
    <row r="94" spans="1:20">
      <c r="A94" s="159"/>
      <c r="B94" s="159"/>
      <c r="C94" s="16">
        <v>73</v>
      </c>
      <c r="D94" s="16">
        <v>3</v>
      </c>
      <c r="E94" s="159"/>
      <c r="F94" s="8"/>
      <c r="G94" s="8"/>
      <c r="H94" s="8"/>
      <c r="I94" s="16"/>
      <c r="J94" s="16"/>
      <c r="K94" s="159"/>
      <c r="L94" s="16" t="s">
        <v>298</v>
      </c>
      <c r="M94" s="16" t="s">
        <v>299</v>
      </c>
      <c r="N94" s="159">
        <v>3</v>
      </c>
      <c r="O94" s="159"/>
      <c r="P94" s="159"/>
      <c r="Q94" s="159"/>
    </row>
    <row r="95" spans="1:20">
      <c r="A95" s="159"/>
      <c r="B95" s="159"/>
      <c r="C95" s="16">
        <v>87</v>
      </c>
      <c r="D95" s="16">
        <v>2</v>
      </c>
      <c r="E95" s="159"/>
      <c r="F95" s="8"/>
      <c r="G95" s="8"/>
      <c r="H95" s="8"/>
      <c r="I95" s="16"/>
      <c r="J95" s="16"/>
      <c r="K95" s="159"/>
      <c r="L95" s="16"/>
      <c r="M95" s="16"/>
      <c r="N95" s="159"/>
      <c r="O95" s="159"/>
      <c r="P95" s="159"/>
      <c r="Q95" s="159"/>
    </row>
    <row r="96" spans="1:20">
      <c r="A96" s="159"/>
      <c r="B96" s="159"/>
      <c r="C96" s="16">
        <v>89</v>
      </c>
      <c r="D96" s="16">
        <v>1</v>
      </c>
      <c r="E96" s="159"/>
      <c r="F96" s="8"/>
      <c r="G96" s="8"/>
      <c r="H96" s="8"/>
      <c r="I96" s="16"/>
      <c r="J96" s="16"/>
      <c r="K96" s="159"/>
      <c r="L96" s="16"/>
      <c r="M96" s="16"/>
      <c r="N96" s="159"/>
      <c r="O96" s="159"/>
      <c r="P96" s="159"/>
      <c r="Q96" s="159"/>
    </row>
    <row r="97" spans="1:17">
      <c r="A97" s="159"/>
      <c r="B97" s="159"/>
      <c r="C97" s="8"/>
      <c r="D97" s="16"/>
      <c r="E97" s="159"/>
      <c r="F97" s="8"/>
      <c r="G97" s="8"/>
      <c r="H97" s="8"/>
      <c r="I97" s="16"/>
      <c r="J97" s="16"/>
      <c r="K97" s="159"/>
      <c r="L97" s="16"/>
      <c r="M97" s="16"/>
      <c r="N97" s="159"/>
      <c r="O97" s="159"/>
      <c r="P97" s="159"/>
      <c r="Q97" s="159"/>
    </row>
    <row r="98" spans="1:17">
      <c r="A98" s="159"/>
      <c r="B98" s="159"/>
      <c r="C98" s="8"/>
      <c r="D98" s="16"/>
      <c r="E98" s="159"/>
      <c r="F98" s="8"/>
      <c r="G98" s="8"/>
      <c r="H98" s="8"/>
      <c r="I98" s="16"/>
      <c r="J98" s="16"/>
      <c r="K98" s="159"/>
      <c r="L98" s="16"/>
      <c r="M98" s="16"/>
      <c r="N98" s="159"/>
      <c r="O98" s="159"/>
      <c r="P98" s="159"/>
      <c r="Q98" s="159"/>
    </row>
    <row r="99" spans="1:17">
      <c r="A99" s="159"/>
      <c r="B99" s="159"/>
      <c r="C99" s="8"/>
      <c r="D99" s="16"/>
      <c r="E99" s="159"/>
      <c r="F99" s="8"/>
      <c r="G99" s="8"/>
      <c r="H99" s="8"/>
      <c r="I99" s="16"/>
      <c r="J99" s="16"/>
      <c r="K99" s="159"/>
      <c r="L99" s="16"/>
      <c r="M99" s="16"/>
      <c r="N99" s="159"/>
      <c r="O99" s="159"/>
      <c r="P99" s="159"/>
      <c r="Q99" s="159"/>
    </row>
    <row r="100" spans="1:17">
      <c r="A100" s="159"/>
      <c r="B100" s="159"/>
      <c r="C100" s="8"/>
      <c r="D100" s="16"/>
      <c r="E100" s="159"/>
      <c r="F100" s="8"/>
      <c r="G100" s="8"/>
      <c r="H100" s="8"/>
      <c r="I100" s="16"/>
      <c r="J100" s="16"/>
      <c r="K100" s="159"/>
      <c r="L100" s="16"/>
      <c r="M100" s="16"/>
      <c r="N100" s="159"/>
      <c r="O100" s="159"/>
      <c r="P100" s="159"/>
      <c r="Q100" s="159"/>
    </row>
    <row r="101" spans="1:17">
      <c r="A101" s="159"/>
      <c r="B101" s="159"/>
      <c r="C101" s="8"/>
      <c r="D101" s="16"/>
      <c r="E101" s="159"/>
      <c r="F101" s="8"/>
      <c r="G101" s="8"/>
      <c r="H101" s="8"/>
      <c r="I101" s="16"/>
      <c r="J101" s="16"/>
      <c r="K101" s="159"/>
      <c r="L101" s="16"/>
      <c r="M101" s="16"/>
      <c r="N101" s="159"/>
      <c r="O101" s="159"/>
      <c r="P101" s="159"/>
      <c r="Q101" s="159"/>
    </row>
    <row r="102" spans="1:17">
      <c r="A102" s="12" t="s">
        <v>288</v>
      </c>
      <c r="C102" s="12" t="s">
        <v>289</v>
      </c>
      <c r="D102" s="12" t="s">
        <v>300</v>
      </c>
      <c r="E102" s="12" t="s">
        <v>290</v>
      </c>
      <c r="F102" s="12" t="s">
        <v>291</v>
      </c>
      <c r="G102" s="12" t="s">
        <v>291</v>
      </c>
      <c r="H102" s="12" t="s">
        <v>292</v>
      </c>
      <c r="I102" s="12" t="s">
        <v>292</v>
      </c>
      <c r="J102" s="12" t="s">
        <v>291</v>
      </c>
      <c r="K102" s="12" t="s">
        <v>290</v>
      </c>
      <c r="L102" s="12" t="s">
        <v>292</v>
      </c>
      <c r="M102" s="12" t="s">
        <v>293</v>
      </c>
      <c r="N102" s="12" t="s">
        <v>291</v>
      </c>
      <c r="O102" s="12" t="s">
        <v>290</v>
      </c>
      <c r="P102" s="12" t="s">
        <v>290</v>
      </c>
      <c r="Q102" s="12" t="s">
        <v>290</v>
      </c>
    </row>
    <row r="104" spans="1:17" ht="47.25" customHeight="1">
      <c r="A104" s="156" t="s">
        <v>301</v>
      </c>
      <c r="B104" s="157"/>
      <c r="C104" s="157"/>
      <c r="D104" s="157"/>
      <c r="E104" s="157"/>
      <c r="F104" s="157"/>
      <c r="G104" s="157"/>
      <c r="H104" s="157"/>
      <c r="I104" s="157"/>
      <c r="J104" s="157"/>
      <c r="K104" s="157"/>
      <c r="L104" s="157"/>
      <c r="M104" s="157"/>
      <c r="N104" s="157"/>
      <c r="O104" s="157"/>
      <c r="P104" s="157"/>
      <c r="Q104" s="157"/>
    </row>
    <row r="105" spans="1:17" ht="27" customHeight="1">
      <c r="A105" s="158" t="s">
        <v>61</v>
      </c>
      <c r="B105" s="158" t="s">
        <v>62</v>
      </c>
      <c r="C105" s="158" t="s">
        <v>97</v>
      </c>
      <c r="D105" s="158"/>
      <c r="E105" s="158" t="s">
        <v>113</v>
      </c>
      <c r="F105" s="158"/>
      <c r="G105" s="158"/>
      <c r="H105" s="158"/>
      <c r="I105" s="158"/>
      <c r="J105" s="158"/>
      <c r="K105" s="158" t="s">
        <v>65</v>
      </c>
      <c r="L105" s="158"/>
      <c r="M105" s="158"/>
      <c r="N105" s="158"/>
      <c r="O105" s="158"/>
      <c r="P105" s="158" t="s">
        <v>66</v>
      </c>
      <c r="Q105" s="158" t="s">
        <v>67</v>
      </c>
    </row>
    <row r="106" spans="1:17">
      <c r="A106" s="158"/>
      <c r="B106" s="158"/>
      <c r="C106" s="15" t="s">
        <v>219</v>
      </c>
      <c r="D106" s="15" t="s">
        <v>302</v>
      </c>
      <c r="E106" s="16" t="s">
        <v>242</v>
      </c>
      <c r="F106" s="16" t="s">
        <v>71</v>
      </c>
      <c r="G106" s="16" t="s">
        <v>72</v>
      </c>
      <c r="H106" s="16" t="s">
        <v>220</v>
      </c>
      <c r="I106" s="16" t="s">
        <v>106</v>
      </c>
      <c r="J106" s="16" t="s">
        <v>104</v>
      </c>
      <c r="K106" s="16" t="s">
        <v>206</v>
      </c>
      <c r="L106" s="16" t="s">
        <v>244</v>
      </c>
      <c r="M106" s="16" t="s">
        <v>221</v>
      </c>
      <c r="N106" s="16" t="s">
        <v>106</v>
      </c>
      <c r="O106" s="16" t="s">
        <v>141</v>
      </c>
      <c r="P106" s="158"/>
      <c r="Q106" s="158"/>
    </row>
    <row r="107" spans="1:17" s="12" customFormat="1">
      <c r="A107" s="159" t="s">
        <v>303</v>
      </c>
      <c r="B107" s="159">
        <v>20184226004</v>
      </c>
      <c r="C107" s="16">
        <v>75</v>
      </c>
      <c r="D107" s="159">
        <f>AVERAGE(C107:C118)</f>
        <v>84.285714285714292</v>
      </c>
      <c r="E107" s="8"/>
      <c r="F107" s="8"/>
      <c r="G107" s="8"/>
      <c r="H107" s="16"/>
      <c r="I107" s="16"/>
      <c r="J107" s="159">
        <f>SUM(I107:I118)</f>
        <v>0</v>
      </c>
      <c r="K107" s="159" t="s">
        <v>229</v>
      </c>
      <c r="L107" s="18"/>
      <c r="M107" s="18"/>
      <c r="N107" s="159"/>
      <c r="O107" s="159">
        <f>SUM(N107:N118)</f>
        <v>3</v>
      </c>
      <c r="P107" s="159">
        <f>D107*0.1+J107*0.8+O107*0.1</f>
        <v>8.7285714285714295</v>
      </c>
      <c r="Q107" s="159">
        <f>P107*0.4</f>
        <v>3.491428571428572</v>
      </c>
    </row>
    <row r="108" spans="1:17">
      <c r="A108" s="159"/>
      <c r="B108" s="159"/>
      <c r="C108" s="19">
        <v>93</v>
      </c>
      <c r="D108" s="159"/>
      <c r="E108" s="8"/>
      <c r="F108" s="8"/>
      <c r="G108" s="8"/>
      <c r="H108" s="16"/>
      <c r="I108" s="16"/>
      <c r="J108" s="159"/>
      <c r="K108" s="159"/>
      <c r="L108" s="18"/>
      <c r="M108" s="18"/>
      <c r="N108" s="159"/>
      <c r="O108" s="159"/>
      <c r="P108" s="159"/>
      <c r="Q108" s="159"/>
    </row>
    <row r="109" spans="1:17">
      <c r="A109" s="159"/>
      <c r="B109" s="159"/>
      <c r="C109" s="16">
        <v>80</v>
      </c>
      <c r="D109" s="159"/>
      <c r="E109" s="8"/>
      <c r="F109" s="8"/>
      <c r="G109" s="8"/>
      <c r="H109" s="16"/>
      <c r="I109" s="16"/>
      <c r="J109" s="159"/>
      <c r="K109" s="159"/>
      <c r="L109" s="18"/>
      <c r="M109" s="18"/>
      <c r="N109" s="159"/>
      <c r="O109" s="159"/>
      <c r="P109" s="159"/>
      <c r="Q109" s="159"/>
    </row>
    <row r="110" spans="1:17">
      <c r="A110" s="159"/>
      <c r="B110" s="159"/>
      <c r="C110" s="16">
        <v>94</v>
      </c>
      <c r="D110" s="159"/>
      <c r="E110" s="8"/>
      <c r="F110" s="8"/>
      <c r="G110" s="8"/>
      <c r="H110" s="16"/>
      <c r="I110" s="16"/>
      <c r="J110" s="159"/>
      <c r="K110" s="159"/>
      <c r="L110" s="18"/>
      <c r="M110" s="18"/>
      <c r="N110" s="159"/>
      <c r="O110" s="159"/>
      <c r="P110" s="159"/>
      <c r="Q110" s="159"/>
    </row>
    <row r="111" spans="1:17">
      <c r="A111" s="159"/>
      <c r="B111" s="159"/>
      <c r="C111" s="16">
        <v>71</v>
      </c>
      <c r="D111" s="159"/>
      <c r="E111" s="8"/>
      <c r="F111" s="8"/>
      <c r="G111" s="8"/>
      <c r="H111" s="16"/>
      <c r="I111" s="16"/>
      <c r="J111" s="159"/>
      <c r="K111" s="159" t="s">
        <v>304</v>
      </c>
      <c r="L111" s="18" t="s">
        <v>305</v>
      </c>
      <c r="M111" s="18" t="s">
        <v>286</v>
      </c>
      <c r="N111" s="159">
        <v>3</v>
      </c>
      <c r="O111" s="159"/>
      <c r="P111" s="159"/>
      <c r="Q111" s="159"/>
    </row>
    <row r="112" spans="1:17">
      <c r="A112" s="159"/>
      <c r="B112" s="159"/>
      <c r="C112" s="16">
        <v>87</v>
      </c>
      <c r="D112" s="159"/>
      <c r="E112" s="8"/>
      <c r="F112" s="8"/>
      <c r="G112" s="8"/>
      <c r="H112" s="16"/>
      <c r="I112" s="16"/>
      <c r="J112" s="159"/>
      <c r="K112" s="159"/>
      <c r="L112" s="18"/>
      <c r="M112" s="18"/>
      <c r="N112" s="159"/>
      <c r="O112" s="159"/>
      <c r="P112" s="159"/>
      <c r="Q112" s="159"/>
    </row>
    <row r="113" spans="1:20">
      <c r="A113" s="159"/>
      <c r="B113" s="159"/>
      <c r="C113" s="16">
        <v>90</v>
      </c>
      <c r="D113" s="159"/>
      <c r="E113" s="8"/>
      <c r="F113" s="8"/>
      <c r="G113" s="8"/>
      <c r="H113" s="16"/>
      <c r="I113" s="16"/>
      <c r="J113" s="159"/>
      <c r="K113" s="159"/>
      <c r="L113" s="18"/>
      <c r="M113" s="18"/>
      <c r="N113" s="159"/>
      <c r="O113" s="159"/>
      <c r="P113" s="159"/>
      <c r="Q113" s="159"/>
      <c r="S113" s="20"/>
      <c r="T113" s="20"/>
    </row>
    <row r="114" spans="1:20">
      <c r="A114" s="159"/>
      <c r="B114" s="159"/>
      <c r="C114" s="16"/>
      <c r="D114" s="159"/>
      <c r="E114" s="8"/>
      <c r="F114" s="8"/>
      <c r="G114" s="8"/>
      <c r="H114" s="16"/>
      <c r="I114" s="16"/>
      <c r="J114" s="159"/>
      <c r="K114" s="159"/>
      <c r="L114" s="18"/>
      <c r="M114" s="18"/>
      <c r="N114" s="159"/>
      <c r="O114" s="159"/>
      <c r="P114" s="159"/>
      <c r="Q114" s="159"/>
      <c r="S114" s="20"/>
      <c r="T114" s="20"/>
    </row>
    <row r="115" spans="1:20">
      <c r="A115" s="159"/>
      <c r="B115" s="159"/>
      <c r="C115" s="16"/>
      <c r="D115" s="159"/>
      <c r="E115" s="8"/>
      <c r="F115" s="8"/>
      <c r="G115" s="8"/>
      <c r="H115" s="16"/>
      <c r="I115" s="16"/>
      <c r="J115" s="159"/>
      <c r="K115" s="159" t="s">
        <v>84</v>
      </c>
      <c r="L115" s="18"/>
      <c r="M115" s="18"/>
      <c r="N115" s="159"/>
      <c r="O115" s="159"/>
      <c r="P115" s="159"/>
      <c r="Q115" s="159"/>
      <c r="S115" s="20"/>
      <c r="T115" s="20"/>
    </row>
    <row r="116" spans="1:20">
      <c r="A116" s="159"/>
      <c r="B116" s="159"/>
      <c r="C116" s="16"/>
      <c r="D116" s="159"/>
      <c r="E116" s="8"/>
      <c r="F116" s="8"/>
      <c r="G116" s="8"/>
      <c r="H116" s="16"/>
      <c r="I116" s="16"/>
      <c r="J116" s="159"/>
      <c r="K116" s="159"/>
      <c r="L116" s="18"/>
      <c r="M116" s="18"/>
      <c r="N116" s="159"/>
      <c r="O116" s="159"/>
      <c r="P116" s="159"/>
      <c r="Q116" s="159"/>
      <c r="S116" s="20"/>
      <c r="T116" s="20"/>
    </row>
    <row r="117" spans="1:20">
      <c r="A117" s="159"/>
      <c r="B117" s="159"/>
      <c r="C117" s="16"/>
      <c r="D117" s="159"/>
      <c r="E117" s="8"/>
      <c r="F117" s="8"/>
      <c r="G117" s="8"/>
      <c r="H117" s="16"/>
      <c r="I117" s="16"/>
      <c r="J117" s="159"/>
      <c r="K117" s="159"/>
      <c r="L117" s="18"/>
      <c r="M117" s="18"/>
      <c r="N117" s="159"/>
      <c r="O117" s="159"/>
      <c r="P117" s="159"/>
      <c r="Q117" s="159"/>
      <c r="S117" s="20"/>
      <c r="T117" s="20"/>
    </row>
    <row r="118" spans="1:20">
      <c r="A118" s="159"/>
      <c r="B118" s="159"/>
      <c r="C118" s="16"/>
      <c r="D118" s="159"/>
      <c r="E118" s="8"/>
      <c r="F118" s="8"/>
      <c r="G118" s="8"/>
      <c r="H118" s="16"/>
      <c r="I118" s="16"/>
      <c r="J118" s="159"/>
      <c r="K118" s="159"/>
      <c r="L118" s="18"/>
      <c r="M118" s="18"/>
      <c r="N118" s="159"/>
      <c r="O118" s="159"/>
      <c r="P118" s="159"/>
      <c r="Q118" s="159"/>
      <c r="S118" s="20"/>
      <c r="T118" s="20"/>
    </row>
    <row r="119" spans="1:20" s="12" customFormat="1">
      <c r="A119" s="12" t="s">
        <v>85</v>
      </c>
      <c r="C119" s="12" t="s">
        <v>188</v>
      </c>
      <c r="D119" s="21" t="s">
        <v>306</v>
      </c>
      <c r="E119" s="21" t="s">
        <v>88</v>
      </c>
      <c r="F119" s="21" t="s">
        <v>235</v>
      </c>
      <c r="G119" s="21" t="s">
        <v>91</v>
      </c>
      <c r="H119" s="21" t="s">
        <v>91</v>
      </c>
      <c r="I119" s="21" t="s">
        <v>307</v>
      </c>
      <c r="J119" s="21" t="s">
        <v>87</v>
      </c>
      <c r="L119" s="12" t="s">
        <v>91</v>
      </c>
      <c r="M119" s="12" t="s">
        <v>189</v>
      </c>
      <c r="N119" s="12" t="s">
        <v>235</v>
      </c>
      <c r="O119" s="12" t="s">
        <v>236</v>
      </c>
      <c r="P119" s="12" t="s">
        <v>306</v>
      </c>
      <c r="Q119" s="12" t="s">
        <v>87</v>
      </c>
    </row>
    <row r="120" spans="1:20">
      <c r="A120" s="151" t="s">
        <v>308</v>
      </c>
      <c r="B120" s="151"/>
      <c r="C120" s="151"/>
      <c r="D120" s="151"/>
      <c r="E120" s="151"/>
      <c r="F120" s="151"/>
      <c r="G120" s="151"/>
      <c r="H120" s="151"/>
      <c r="I120" s="151"/>
      <c r="J120" s="151"/>
      <c r="K120" s="151"/>
      <c r="L120" s="151"/>
      <c r="M120" s="151"/>
      <c r="N120" s="151"/>
      <c r="O120" s="151"/>
      <c r="P120" s="151"/>
      <c r="Q120" s="151"/>
      <c r="R120" s="20"/>
    </row>
    <row r="121" spans="1:20" ht="33.75" customHeight="1">
      <c r="A121" s="151"/>
      <c r="B121" s="151"/>
      <c r="C121" s="151"/>
      <c r="D121" s="151"/>
      <c r="E121" s="151"/>
      <c r="F121" s="151"/>
      <c r="G121" s="151"/>
      <c r="H121" s="151"/>
      <c r="I121" s="151"/>
      <c r="J121" s="151"/>
      <c r="K121" s="151"/>
      <c r="L121" s="151"/>
      <c r="M121" s="151"/>
      <c r="N121" s="151"/>
      <c r="O121" s="151"/>
      <c r="P121" s="151"/>
      <c r="Q121" s="151"/>
      <c r="R121" s="20"/>
    </row>
    <row r="122" spans="1:20" ht="25.5" customHeight="1">
      <c r="A122" s="158" t="s">
        <v>61</v>
      </c>
      <c r="B122" s="158" t="s">
        <v>62</v>
      </c>
      <c r="C122" s="158" t="s">
        <v>217</v>
      </c>
      <c r="D122" s="158"/>
      <c r="E122" s="158"/>
      <c r="F122" s="148" t="s">
        <v>113</v>
      </c>
      <c r="G122" s="150"/>
      <c r="H122" s="150"/>
      <c r="I122" s="150"/>
      <c r="J122" s="150"/>
      <c r="K122" s="149"/>
      <c r="L122" s="148" t="s">
        <v>131</v>
      </c>
      <c r="M122" s="150"/>
      <c r="N122" s="150"/>
      <c r="O122" s="149"/>
      <c r="P122" s="158" t="s">
        <v>67</v>
      </c>
      <c r="Q122" s="158" t="s">
        <v>66</v>
      </c>
      <c r="R122" s="20"/>
    </row>
    <row r="123" spans="1:20">
      <c r="A123" s="158"/>
      <c r="B123" s="158"/>
      <c r="C123" s="15" t="s">
        <v>68</v>
      </c>
      <c r="D123" s="15" t="s">
        <v>160</v>
      </c>
      <c r="E123" s="15" t="s">
        <v>133</v>
      </c>
      <c r="F123" s="16" t="s">
        <v>102</v>
      </c>
      <c r="G123" s="16" t="s">
        <v>71</v>
      </c>
      <c r="H123" s="16" t="s">
        <v>309</v>
      </c>
      <c r="I123" s="16" t="s">
        <v>196</v>
      </c>
      <c r="J123" s="16" t="s">
        <v>222</v>
      </c>
      <c r="K123" s="16" t="s">
        <v>104</v>
      </c>
      <c r="L123" s="16" t="s">
        <v>118</v>
      </c>
      <c r="M123" s="16" t="s">
        <v>221</v>
      </c>
      <c r="N123" s="16" t="s">
        <v>310</v>
      </c>
      <c r="O123" s="16" t="s">
        <v>141</v>
      </c>
      <c r="P123" s="158"/>
      <c r="Q123" s="158"/>
      <c r="R123" s="20"/>
    </row>
    <row r="124" spans="1:20">
      <c r="A124" s="159" t="s">
        <v>303</v>
      </c>
      <c r="B124" s="159">
        <v>20184226004</v>
      </c>
      <c r="C124" s="16">
        <v>75</v>
      </c>
      <c r="D124" s="16">
        <v>3</v>
      </c>
      <c r="E124" s="159">
        <f>(C124*D124+C125*D125+C126*D126+C127*D127+C128*D128+C129*D129+C130*D130+C131*D131+C132*D132+C133*D133+C134*D134+C135*D135)/SUM(D124:D135)</f>
        <v>83.5</v>
      </c>
      <c r="F124" s="8"/>
      <c r="G124" s="8"/>
      <c r="H124" s="8"/>
      <c r="I124" s="16"/>
      <c r="J124" s="16"/>
      <c r="K124" s="159">
        <f>SUM(J124:J135)</f>
        <v>0</v>
      </c>
      <c r="L124" s="18"/>
      <c r="M124" s="18"/>
      <c r="N124" s="18"/>
      <c r="O124" s="159">
        <f>SUM(N124:N135)+60</f>
        <v>63</v>
      </c>
      <c r="P124" s="159">
        <f>Q107</f>
        <v>3.491428571428572</v>
      </c>
      <c r="Q124" s="159">
        <f>E124*0.1+K124*0.4+O124*0.1+P124</f>
        <v>18.141428571428573</v>
      </c>
    </row>
    <row r="125" spans="1:20">
      <c r="A125" s="159"/>
      <c r="B125" s="159"/>
      <c r="C125" s="19">
        <v>93</v>
      </c>
      <c r="D125" s="19">
        <v>3</v>
      </c>
      <c r="E125" s="159"/>
      <c r="F125" s="8"/>
      <c r="G125" s="8"/>
      <c r="H125" s="8"/>
      <c r="I125" s="16"/>
      <c r="J125" s="16"/>
      <c r="K125" s="159"/>
      <c r="L125" s="18" t="s">
        <v>305</v>
      </c>
      <c r="M125" s="18" t="s">
        <v>311</v>
      </c>
      <c r="N125" s="159">
        <v>3</v>
      </c>
      <c r="O125" s="159"/>
      <c r="P125" s="159"/>
      <c r="Q125" s="159"/>
    </row>
    <row r="126" spans="1:20">
      <c r="A126" s="159"/>
      <c r="B126" s="159"/>
      <c r="C126" s="16">
        <v>80</v>
      </c>
      <c r="D126" s="16">
        <v>3</v>
      </c>
      <c r="E126" s="159"/>
      <c r="F126" s="8"/>
      <c r="G126" s="8"/>
      <c r="H126" s="8"/>
      <c r="I126" s="16"/>
      <c r="J126" s="16"/>
      <c r="K126" s="159"/>
      <c r="L126" s="18"/>
      <c r="M126" s="18"/>
      <c r="N126" s="159"/>
      <c r="O126" s="159"/>
      <c r="P126" s="159"/>
      <c r="Q126" s="159"/>
    </row>
    <row r="127" spans="1:20">
      <c r="A127" s="159"/>
      <c r="B127" s="159"/>
      <c r="C127" s="16">
        <v>94</v>
      </c>
      <c r="D127" s="16">
        <v>3</v>
      </c>
      <c r="E127" s="159"/>
      <c r="F127" s="8"/>
      <c r="G127" s="8"/>
      <c r="H127" s="8"/>
      <c r="I127" s="16"/>
      <c r="J127" s="16"/>
      <c r="K127" s="159"/>
      <c r="L127" s="18"/>
      <c r="M127" s="18"/>
      <c r="N127" s="159"/>
      <c r="O127" s="159"/>
      <c r="P127" s="159"/>
      <c r="Q127" s="159"/>
    </row>
    <row r="128" spans="1:20">
      <c r="A128" s="159"/>
      <c r="B128" s="159"/>
      <c r="C128" s="16">
        <v>71</v>
      </c>
      <c r="D128" s="16">
        <v>3</v>
      </c>
      <c r="E128" s="159"/>
      <c r="F128" s="8"/>
      <c r="G128" s="8"/>
      <c r="H128" s="8"/>
      <c r="I128" s="16"/>
      <c r="J128" s="16"/>
      <c r="K128" s="159"/>
      <c r="L128" s="18"/>
      <c r="M128" s="18"/>
      <c r="N128" s="159"/>
      <c r="O128" s="159"/>
      <c r="P128" s="159"/>
      <c r="Q128" s="159"/>
    </row>
    <row r="129" spans="1:17">
      <c r="A129" s="159"/>
      <c r="B129" s="159"/>
      <c r="C129" s="16">
        <v>87</v>
      </c>
      <c r="D129" s="16">
        <v>2</v>
      </c>
      <c r="E129" s="159"/>
      <c r="F129" s="8"/>
      <c r="G129" s="8"/>
      <c r="H129" s="8"/>
      <c r="I129" s="16"/>
      <c r="J129" s="16"/>
      <c r="K129" s="159"/>
      <c r="L129" s="18"/>
      <c r="M129" s="18"/>
      <c r="N129" s="18"/>
      <c r="O129" s="159"/>
      <c r="P129" s="159"/>
      <c r="Q129" s="159"/>
    </row>
    <row r="130" spans="1:17">
      <c r="A130" s="159"/>
      <c r="B130" s="159"/>
      <c r="C130" s="16">
        <v>90</v>
      </c>
      <c r="D130" s="16">
        <v>1</v>
      </c>
      <c r="E130" s="159"/>
      <c r="F130" s="8"/>
      <c r="G130" s="8"/>
      <c r="H130" s="8"/>
      <c r="I130" s="16"/>
      <c r="J130" s="16"/>
      <c r="K130" s="159"/>
      <c r="L130" s="18"/>
      <c r="M130" s="18"/>
      <c r="N130" s="18"/>
      <c r="O130" s="159"/>
      <c r="P130" s="159"/>
      <c r="Q130" s="159"/>
    </row>
    <row r="131" spans="1:17">
      <c r="A131" s="159"/>
      <c r="B131" s="159"/>
      <c r="C131" s="8"/>
      <c r="D131" s="16"/>
      <c r="E131" s="159"/>
      <c r="F131" s="8"/>
      <c r="G131" s="8"/>
      <c r="H131" s="8"/>
      <c r="I131" s="16"/>
      <c r="J131" s="16"/>
      <c r="K131" s="159"/>
      <c r="L131" s="18"/>
      <c r="M131" s="18"/>
      <c r="N131" s="18"/>
      <c r="O131" s="159"/>
      <c r="P131" s="159"/>
      <c r="Q131" s="159"/>
    </row>
    <row r="132" spans="1:17">
      <c r="A132" s="159"/>
      <c r="B132" s="159"/>
      <c r="C132" s="8"/>
      <c r="D132" s="16"/>
      <c r="E132" s="159"/>
      <c r="F132" s="8"/>
      <c r="G132" s="8"/>
      <c r="H132" s="8"/>
      <c r="I132" s="16"/>
      <c r="J132" s="16"/>
      <c r="K132" s="159"/>
      <c r="L132" s="18"/>
      <c r="M132" s="18"/>
      <c r="N132" s="18"/>
      <c r="O132" s="159"/>
      <c r="P132" s="159"/>
      <c r="Q132" s="159"/>
    </row>
    <row r="133" spans="1:17">
      <c r="A133" s="159"/>
      <c r="B133" s="159"/>
      <c r="C133" s="8"/>
      <c r="D133" s="16"/>
      <c r="E133" s="159"/>
      <c r="F133" s="8"/>
      <c r="G133" s="8"/>
      <c r="H133" s="8"/>
      <c r="I133" s="16"/>
      <c r="J133" s="16"/>
      <c r="K133" s="159"/>
      <c r="L133" s="18"/>
      <c r="M133" s="18"/>
      <c r="N133" s="18"/>
      <c r="O133" s="159"/>
      <c r="P133" s="159"/>
      <c r="Q133" s="159"/>
    </row>
    <row r="134" spans="1:17">
      <c r="A134" s="159"/>
      <c r="B134" s="159"/>
      <c r="C134" s="8"/>
      <c r="D134" s="16"/>
      <c r="E134" s="159"/>
      <c r="F134" s="8"/>
      <c r="G134" s="8"/>
      <c r="H134" s="8"/>
      <c r="I134" s="16"/>
      <c r="J134" s="16"/>
      <c r="K134" s="159"/>
      <c r="L134" s="18"/>
      <c r="M134" s="18"/>
      <c r="N134" s="18"/>
      <c r="O134" s="159"/>
      <c r="P134" s="159"/>
      <c r="Q134" s="159"/>
    </row>
    <row r="135" spans="1:17">
      <c r="A135" s="159"/>
      <c r="B135" s="159"/>
      <c r="C135" s="8"/>
      <c r="D135" s="16"/>
      <c r="E135" s="159"/>
      <c r="F135" s="8"/>
      <c r="G135" s="8"/>
      <c r="H135" s="8"/>
      <c r="I135" s="16"/>
      <c r="J135" s="16"/>
      <c r="K135" s="159"/>
      <c r="L135" s="18"/>
      <c r="M135" s="18"/>
      <c r="N135" s="18"/>
      <c r="O135" s="159"/>
      <c r="P135" s="159"/>
      <c r="Q135" s="159"/>
    </row>
    <row r="136" spans="1:17">
      <c r="A136" s="12" t="s">
        <v>232</v>
      </c>
      <c r="C136" s="12" t="s">
        <v>86</v>
      </c>
      <c r="D136" s="12" t="s">
        <v>109</v>
      </c>
      <c r="E136" s="21" t="s">
        <v>95</v>
      </c>
      <c r="F136" s="21" t="s">
        <v>235</v>
      </c>
      <c r="G136" s="21" t="s">
        <v>235</v>
      </c>
      <c r="H136" s="21" t="s">
        <v>91</v>
      </c>
      <c r="I136" s="21" t="s">
        <v>234</v>
      </c>
      <c r="J136" s="21" t="s">
        <v>235</v>
      </c>
      <c r="K136" s="21" t="s">
        <v>95</v>
      </c>
      <c r="L136" s="12" t="s">
        <v>234</v>
      </c>
      <c r="M136" s="12" t="s">
        <v>111</v>
      </c>
      <c r="N136" s="12" t="s">
        <v>235</v>
      </c>
      <c r="O136" s="12" t="s">
        <v>87</v>
      </c>
      <c r="P136" s="12" t="s">
        <v>95</v>
      </c>
      <c r="Q136" s="12" t="s">
        <v>87</v>
      </c>
    </row>
    <row r="139" spans="1:17" ht="47.25" customHeight="1">
      <c r="A139" s="156" t="s">
        <v>112</v>
      </c>
      <c r="B139" s="157"/>
      <c r="C139" s="157"/>
      <c r="D139" s="157"/>
      <c r="E139" s="157"/>
      <c r="F139" s="157"/>
      <c r="G139" s="157"/>
      <c r="H139" s="157"/>
      <c r="I139" s="157"/>
      <c r="J139" s="157"/>
      <c r="K139" s="157"/>
      <c r="L139" s="157"/>
      <c r="M139" s="157"/>
      <c r="N139" s="157"/>
      <c r="O139" s="157"/>
      <c r="P139" s="157"/>
      <c r="Q139" s="157"/>
    </row>
    <row r="140" spans="1:17" ht="27" customHeight="1">
      <c r="A140" s="158" t="s">
        <v>61</v>
      </c>
      <c r="B140" s="158" t="s">
        <v>62</v>
      </c>
      <c r="C140" s="158" t="s">
        <v>268</v>
      </c>
      <c r="D140" s="158"/>
      <c r="E140" s="158" t="s">
        <v>269</v>
      </c>
      <c r="F140" s="158"/>
      <c r="G140" s="158"/>
      <c r="H140" s="158"/>
      <c r="I140" s="158"/>
      <c r="J140" s="158"/>
      <c r="K140" s="158" t="s">
        <v>65</v>
      </c>
      <c r="L140" s="158"/>
      <c r="M140" s="158"/>
      <c r="N140" s="158"/>
      <c r="O140" s="158"/>
      <c r="P140" s="158" t="s">
        <v>66</v>
      </c>
      <c r="Q140" s="158" t="s">
        <v>67</v>
      </c>
    </row>
    <row r="141" spans="1:17" ht="15" thickBot="1">
      <c r="A141" s="158"/>
      <c r="B141" s="158"/>
      <c r="C141" s="15" t="s">
        <v>270</v>
      </c>
      <c r="D141" s="15" t="s">
        <v>271</v>
      </c>
      <c r="E141" s="16" t="s">
        <v>272</v>
      </c>
      <c r="F141" s="16" t="s">
        <v>273</v>
      </c>
      <c r="G141" s="16" t="s">
        <v>274</v>
      </c>
      <c r="H141" s="16" t="s">
        <v>275</v>
      </c>
      <c r="I141" s="16" t="s">
        <v>276</v>
      </c>
      <c r="J141" s="16" t="s">
        <v>277</v>
      </c>
      <c r="K141" s="16" t="s">
        <v>278</v>
      </c>
      <c r="L141" s="16" t="s">
        <v>279</v>
      </c>
      <c r="M141" s="16" t="s">
        <v>280</v>
      </c>
      <c r="N141" s="16" t="s">
        <v>276</v>
      </c>
      <c r="O141" s="16" t="s">
        <v>281</v>
      </c>
      <c r="P141" s="158"/>
      <c r="Q141" s="158"/>
    </row>
    <row r="142" spans="1:17" s="12" customFormat="1" ht="150.75" thickBot="1">
      <c r="A142" s="159" t="s">
        <v>312</v>
      </c>
      <c r="B142" s="159">
        <v>20184226005</v>
      </c>
      <c r="C142" s="16">
        <v>80</v>
      </c>
      <c r="D142" s="159">
        <f>AVERAGE(C142:C153)</f>
        <v>84</v>
      </c>
      <c r="E142" s="24" t="s">
        <v>313</v>
      </c>
      <c r="F142" s="25" t="s">
        <v>314</v>
      </c>
      <c r="G142" s="8" t="s">
        <v>315</v>
      </c>
      <c r="H142" s="16" t="s">
        <v>177</v>
      </c>
      <c r="I142" s="16">
        <v>60</v>
      </c>
      <c r="J142" s="159">
        <f>SUM(I142:I153)</f>
        <v>60</v>
      </c>
      <c r="K142" s="159" t="s">
        <v>283</v>
      </c>
      <c r="L142" s="18" t="s">
        <v>255</v>
      </c>
      <c r="M142" s="18" t="s">
        <v>316</v>
      </c>
      <c r="N142" s="159">
        <v>2</v>
      </c>
      <c r="O142" s="159">
        <v>5</v>
      </c>
      <c r="P142" s="159">
        <f>D142*0.1+J142*0.8+O142*0.1</f>
        <v>56.9</v>
      </c>
      <c r="Q142" s="159">
        <f>P142*0.4</f>
        <v>22.76</v>
      </c>
    </row>
    <row r="143" spans="1:17">
      <c r="A143" s="159"/>
      <c r="B143" s="159"/>
      <c r="C143" s="19">
        <v>89</v>
      </c>
      <c r="D143" s="159"/>
      <c r="E143" s="8"/>
      <c r="F143" s="8"/>
      <c r="G143" s="8"/>
      <c r="H143" s="16"/>
      <c r="I143" s="16"/>
      <c r="J143" s="159"/>
      <c r="K143" s="159"/>
      <c r="L143" s="18"/>
      <c r="M143" s="18"/>
      <c r="N143" s="159"/>
      <c r="O143" s="159"/>
      <c r="P143" s="159"/>
      <c r="Q143" s="159"/>
    </row>
    <row r="144" spans="1:17">
      <c r="A144" s="159"/>
      <c r="B144" s="159"/>
      <c r="C144" s="16">
        <v>85</v>
      </c>
      <c r="D144" s="159"/>
      <c r="E144" s="8"/>
      <c r="F144" s="8"/>
      <c r="G144" s="8"/>
      <c r="H144" s="16"/>
      <c r="I144" s="16"/>
      <c r="J144" s="159"/>
      <c r="K144" s="159"/>
      <c r="L144" s="18"/>
      <c r="M144" s="18"/>
      <c r="N144" s="159"/>
      <c r="O144" s="159"/>
      <c r="P144" s="159"/>
      <c r="Q144" s="159"/>
    </row>
    <row r="145" spans="1:20">
      <c r="A145" s="159"/>
      <c r="B145" s="159"/>
      <c r="C145" s="16">
        <v>92</v>
      </c>
      <c r="D145" s="159"/>
      <c r="E145" s="8"/>
      <c r="F145" s="8"/>
      <c r="G145" s="8"/>
      <c r="H145" s="16"/>
      <c r="I145" s="16"/>
      <c r="J145" s="159"/>
      <c r="K145" s="159"/>
      <c r="L145" s="18"/>
      <c r="M145" s="18"/>
      <c r="N145" s="159"/>
      <c r="O145" s="159"/>
      <c r="P145" s="159"/>
      <c r="Q145" s="159"/>
    </row>
    <row r="146" spans="1:20">
      <c r="A146" s="159"/>
      <c r="B146" s="159"/>
      <c r="C146" s="16">
        <v>70</v>
      </c>
      <c r="D146" s="159"/>
      <c r="E146" s="8"/>
      <c r="F146" s="8"/>
      <c r="G146" s="8"/>
      <c r="H146" s="16"/>
      <c r="I146" s="16"/>
      <c r="J146" s="159"/>
      <c r="K146" s="159" t="s">
        <v>284</v>
      </c>
      <c r="L146" s="18" t="s">
        <v>257</v>
      </c>
      <c r="M146" s="18" t="s">
        <v>317</v>
      </c>
      <c r="N146" s="159">
        <v>3</v>
      </c>
      <c r="O146" s="159"/>
      <c r="P146" s="159"/>
      <c r="Q146" s="159"/>
    </row>
    <row r="147" spans="1:20">
      <c r="A147" s="159"/>
      <c r="B147" s="159"/>
      <c r="C147" s="16">
        <v>87</v>
      </c>
      <c r="D147" s="159"/>
      <c r="E147" s="8"/>
      <c r="F147" s="8"/>
      <c r="G147" s="8"/>
      <c r="H147" s="16"/>
      <c r="I147" s="16"/>
      <c r="J147" s="159"/>
      <c r="K147" s="159"/>
      <c r="L147" s="18" t="s">
        <v>257</v>
      </c>
      <c r="M147" s="18" t="s">
        <v>318</v>
      </c>
      <c r="N147" s="159"/>
      <c r="O147" s="159"/>
      <c r="P147" s="159"/>
      <c r="Q147" s="159"/>
    </row>
    <row r="148" spans="1:20">
      <c r="A148" s="159"/>
      <c r="B148" s="159"/>
      <c r="C148" s="16">
        <v>85</v>
      </c>
      <c r="D148" s="159"/>
      <c r="E148" s="8"/>
      <c r="F148" s="8"/>
      <c r="G148" s="8"/>
      <c r="H148" s="16"/>
      <c r="I148" s="16"/>
      <c r="J148" s="159"/>
      <c r="K148" s="159"/>
      <c r="L148" s="18" t="s">
        <v>257</v>
      </c>
      <c r="M148" s="18" t="s">
        <v>319</v>
      </c>
      <c r="N148" s="159"/>
      <c r="O148" s="159"/>
      <c r="P148" s="159"/>
      <c r="Q148" s="159"/>
      <c r="S148" s="20"/>
      <c r="T148" s="20"/>
    </row>
    <row r="149" spans="1:20">
      <c r="A149" s="159"/>
      <c r="B149" s="159"/>
      <c r="C149" s="16"/>
      <c r="D149" s="159"/>
      <c r="E149" s="8"/>
      <c r="F149" s="8"/>
      <c r="G149" s="8"/>
      <c r="H149" s="16"/>
      <c r="I149" s="16"/>
      <c r="J149" s="159"/>
      <c r="K149" s="159"/>
      <c r="L149" s="18" t="s">
        <v>257</v>
      </c>
      <c r="M149" s="18" t="s">
        <v>320</v>
      </c>
      <c r="N149" s="159"/>
      <c r="O149" s="159"/>
      <c r="P149" s="159"/>
      <c r="Q149" s="159"/>
      <c r="S149" s="20"/>
      <c r="T149" s="20"/>
    </row>
    <row r="150" spans="1:20">
      <c r="A150" s="159"/>
      <c r="B150" s="159"/>
      <c r="C150" s="16"/>
      <c r="D150" s="159"/>
      <c r="E150" s="8"/>
      <c r="F150" s="8"/>
      <c r="G150" s="8"/>
      <c r="H150" s="16"/>
      <c r="I150" s="16"/>
      <c r="J150" s="159"/>
      <c r="K150" s="159" t="s">
        <v>287</v>
      </c>
      <c r="L150" s="18"/>
      <c r="M150" s="18"/>
      <c r="N150" s="159"/>
      <c r="O150" s="159"/>
      <c r="P150" s="159"/>
      <c r="Q150" s="159"/>
      <c r="S150" s="20"/>
      <c r="T150" s="20"/>
    </row>
    <row r="151" spans="1:20">
      <c r="A151" s="159"/>
      <c r="B151" s="159"/>
      <c r="C151" s="16"/>
      <c r="D151" s="159"/>
      <c r="E151" s="8"/>
      <c r="F151" s="8"/>
      <c r="G151" s="8"/>
      <c r="H151" s="16"/>
      <c r="I151" s="16"/>
      <c r="J151" s="159"/>
      <c r="K151" s="159"/>
      <c r="L151" s="18"/>
      <c r="M151" s="18"/>
      <c r="N151" s="159"/>
      <c r="O151" s="159"/>
      <c r="P151" s="159"/>
      <c r="Q151" s="159"/>
      <c r="S151" s="20"/>
      <c r="T151" s="20"/>
    </row>
    <row r="152" spans="1:20">
      <c r="A152" s="159"/>
      <c r="B152" s="159"/>
      <c r="C152" s="16"/>
      <c r="D152" s="159"/>
      <c r="E152" s="8"/>
      <c r="F152" s="8"/>
      <c r="G152" s="8"/>
      <c r="H152" s="16"/>
      <c r="I152" s="16"/>
      <c r="J152" s="159"/>
      <c r="K152" s="159"/>
      <c r="L152" s="18"/>
      <c r="M152" s="18"/>
      <c r="N152" s="159"/>
      <c r="O152" s="159"/>
      <c r="P152" s="159"/>
      <c r="Q152" s="159"/>
      <c r="S152" s="20"/>
      <c r="T152" s="20"/>
    </row>
    <row r="153" spans="1:20">
      <c r="A153" s="159"/>
      <c r="B153" s="159"/>
      <c r="C153" s="16"/>
      <c r="D153" s="159"/>
      <c r="E153" s="8"/>
      <c r="F153" s="8"/>
      <c r="G153" s="8"/>
      <c r="H153" s="16"/>
      <c r="I153" s="16"/>
      <c r="J153" s="159"/>
      <c r="K153" s="159"/>
      <c r="L153" s="18"/>
      <c r="M153" s="18"/>
      <c r="N153" s="159"/>
      <c r="O153" s="159"/>
      <c r="P153" s="159"/>
      <c r="Q153" s="159"/>
      <c r="S153" s="20"/>
      <c r="T153" s="20"/>
    </row>
    <row r="154" spans="1:20" s="12" customFormat="1">
      <c r="A154" s="12" t="s">
        <v>288</v>
      </c>
      <c r="C154" s="12" t="s">
        <v>289</v>
      </c>
      <c r="D154" s="21" t="s">
        <v>290</v>
      </c>
      <c r="E154" s="21" t="s">
        <v>291</v>
      </c>
      <c r="F154" s="21" t="s">
        <v>291</v>
      </c>
      <c r="G154" s="21" t="s">
        <v>292</v>
      </c>
      <c r="H154" s="21" t="s">
        <v>292</v>
      </c>
      <c r="I154" s="21" t="s">
        <v>291</v>
      </c>
      <c r="J154" s="21" t="s">
        <v>290</v>
      </c>
      <c r="L154" s="12" t="s">
        <v>292</v>
      </c>
      <c r="M154" s="12" t="s">
        <v>293</v>
      </c>
      <c r="N154" s="12" t="s">
        <v>291</v>
      </c>
      <c r="O154" s="12" t="s">
        <v>290</v>
      </c>
      <c r="P154" s="12" t="s">
        <v>290</v>
      </c>
      <c r="Q154" s="12" t="s">
        <v>290</v>
      </c>
    </row>
    <row r="155" spans="1:20">
      <c r="A155" s="151" t="s">
        <v>294</v>
      </c>
      <c r="B155" s="151"/>
      <c r="C155" s="151"/>
      <c r="D155" s="151"/>
      <c r="E155" s="151"/>
      <c r="F155" s="151"/>
      <c r="G155" s="151"/>
      <c r="H155" s="151"/>
      <c r="I155" s="151"/>
      <c r="J155" s="151"/>
      <c r="K155" s="151"/>
      <c r="L155" s="151"/>
      <c r="M155" s="151"/>
      <c r="N155" s="151"/>
      <c r="O155" s="151"/>
      <c r="P155" s="151"/>
      <c r="Q155" s="151"/>
      <c r="R155" s="20"/>
    </row>
    <row r="156" spans="1:20" ht="33.75" customHeight="1">
      <c r="A156" s="151"/>
      <c r="B156" s="151"/>
      <c r="C156" s="151"/>
      <c r="D156" s="151"/>
      <c r="E156" s="151"/>
      <c r="F156" s="151"/>
      <c r="G156" s="151"/>
      <c r="H156" s="151"/>
      <c r="I156" s="151"/>
      <c r="J156" s="151"/>
      <c r="K156" s="151"/>
      <c r="L156" s="151"/>
      <c r="M156" s="151"/>
      <c r="N156" s="151"/>
      <c r="O156" s="151"/>
      <c r="P156" s="151"/>
      <c r="Q156" s="151"/>
      <c r="R156" s="20"/>
    </row>
    <row r="157" spans="1:20" ht="25.5" customHeight="1">
      <c r="A157" s="158" t="s">
        <v>61</v>
      </c>
      <c r="B157" s="158" t="s">
        <v>62</v>
      </c>
      <c r="C157" s="158" t="s">
        <v>268</v>
      </c>
      <c r="D157" s="158"/>
      <c r="E157" s="158"/>
      <c r="F157" s="148" t="s">
        <v>269</v>
      </c>
      <c r="G157" s="150"/>
      <c r="H157" s="150"/>
      <c r="I157" s="150"/>
      <c r="J157" s="150"/>
      <c r="K157" s="149"/>
      <c r="L157" s="148" t="s">
        <v>295</v>
      </c>
      <c r="M157" s="150"/>
      <c r="N157" s="150"/>
      <c r="O157" s="149"/>
      <c r="P157" s="158" t="s">
        <v>67</v>
      </c>
      <c r="Q157" s="158" t="s">
        <v>66</v>
      </c>
      <c r="R157" s="20"/>
    </row>
    <row r="158" spans="1:20" ht="15" thickBot="1">
      <c r="A158" s="158"/>
      <c r="B158" s="158"/>
      <c r="C158" s="15" t="s">
        <v>270</v>
      </c>
      <c r="D158" s="15" t="s">
        <v>296</v>
      </c>
      <c r="E158" s="15" t="s">
        <v>297</v>
      </c>
      <c r="F158" s="16" t="s">
        <v>272</v>
      </c>
      <c r="G158" s="16" t="s">
        <v>273</v>
      </c>
      <c r="H158" s="16" t="s">
        <v>274</v>
      </c>
      <c r="I158" s="16" t="s">
        <v>275</v>
      </c>
      <c r="J158" s="16" t="s">
        <v>276</v>
      </c>
      <c r="K158" s="16" t="s">
        <v>277</v>
      </c>
      <c r="L158" s="16" t="s">
        <v>279</v>
      </c>
      <c r="M158" s="16" t="s">
        <v>280</v>
      </c>
      <c r="N158" s="16" t="s">
        <v>276</v>
      </c>
      <c r="O158" s="16" t="s">
        <v>281</v>
      </c>
      <c r="P158" s="158"/>
      <c r="Q158" s="158"/>
      <c r="R158" s="20"/>
    </row>
    <row r="159" spans="1:20" ht="150.75" thickBot="1">
      <c r="A159" s="159" t="s">
        <v>312</v>
      </c>
      <c r="B159" s="159">
        <v>20184226005</v>
      </c>
      <c r="C159" s="8">
        <v>80</v>
      </c>
      <c r="D159" s="16">
        <v>3</v>
      </c>
      <c r="E159" s="159">
        <f>(C159*D159+C160*D160+C161*D161+C162*D162+C163*D163+C164*D164+C165*D165+C166*D166+C167*D167+C168*D168+C169*D169+C170*D170)/SUM(D159:D170)</f>
        <v>83.722222222222229</v>
      </c>
      <c r="F159" s="24" t="s">
        <v>313</v>
      </c>
      <c r="G159" s="26" t="s">
        <v>314</v>
      </c>
      <c r="H159" s="8" t="s">
        <v>321</v>
      </c>
      <c r="I159" s="16" t="s">
        <v>177</v>
      </c>
      <c r="J159" s="16">
        <v>6</v>
      </c>
      <c r="K159" s="159">
        <f>SUM(J159:J170)</f>
        <v>6</v>
      </c>
      <c r="L159" s="18" t="s">
        <v>255</v>
      </c>
      <c r="M159" s="18" t="s">
        <v>316</v>
      </c>
      <c r="N159" s="159">
        <v>2</v>
      </c>
      <c r="O159" s="159">
        <v>65</v>
      </c>
      <c r="P159" s="159">
        <f>Q142</f>
        <v>22.76</v>
      </c>
      <c r="Q159" s="159">
        <f>E159*0.1+K159*0.4+O159*0.1+P159</f>
        <v>40.032222222222231</v>
      </c>
    </row>
    <row r="160" spans="1:20">
      <c r="A160" s="159"/>
      <c r="B160" s="159"/>
      <c r="C160" s="8">
        <v>89</v>
      </c>
      <c r="D160" s="19">
        <v>3</v>
      </c>
      <c r="E160" s="159"/>
      <c r="F160" s="8"/>
      <c r="G160" s="8"/>
      <c r="H160" s="8"/>
      <c r="I160" s="16"/>
      <c r="J160" s="16"/>
      <c r="K160" s="159"/>
      <c r="L160" s="18"/>
      <c r="M160" s="18"/>
      <c r="N160" s="159"/>
      <c r="O160" s="159"/>
      <c r="P160" s="159"/>
      <c r="Q160" s="159"/>
    </row>
    <row r="161" spans="1:17">
      <c r="A161" s="159"/>
      <c r="B161" s="159"/>
      <c r="C161" s="8">
        <v>85</v>
      </c>
      <c r="D161" s="16">
        <v>3</v>
      </c>
      <c r="E161" s="159"/>
      <c r="F161" s="8"/>
      <c r="G161" s="8"/>
      <c r="H161" s="8"/>
      <c r="I161" s="16"/>
      <c r="J161" s="16"/>
      <c r="K161" s="159"/>
      <c r="L161" s="18"/>
      <c r="M161" s="18"/>
      <c r="N161" s="159"/>
      <c r="O161" s="159"/>
      <c r="P161" s="159"/>
      <c r="Q161" s="159"/>
    </row>
    <row r="162" spans="1:17">
      <c r="A162" s="159"/>
      <c r="B162" s="159"/>
      <c r="C162" s="8">
        <v>92</v>
      </c>
      <c r="D162" s="16">
        <v>3</v>
      </c>
      <c r="E162" s="159"/>
      <c r="F162" s="8"/>
      <c r="G162" s="8"/>
      <c r="H162" s="8"/>
      <c r="I162" s="16"/>
      <c r="J162" s="16"/>
      <c r="K162" s="159"/>
      <c r="L162" s="18"/>
      <c r="M162" s="18"/>
      <c r="N162" s="159"/>
      <c r="O162" s="159"/>
      <c r="P162" s="159"/>
      <c r="Q162" s="159"/>
    </row>
    <row r="163" spans="1:17">
      <c r="A163" s="159"/>
      <c r="B163" s="159"/>
      <c r="C163" s="8">
        <v>70</v>
      </c>
      <c r="D163" s="16">
        <v>3</v>
      </c>
      <c r="E163" s="159"/>
      <c r="F163" s="8"/>
      <c r="G163" s="8"/>
      <c r="H163" s="8"/>
      <c r="I163" s="16"/>
      <c r="J163" s="16"/>
      <c r="K163" s="159"/>
      <c r="L163" s="18" t="s">
        <v>257</v>
      </c>
      <c r="M163" s="18" t="s">
        <v>317</v>
      </c>
      <c r="N163" s="159">
        <v>3</v>
      </c>
      <c r="O163" s="159"/>
      <c r="P163" s="159"/>
      <c r="Q163" s="159"/>
    </row>
    <row r="164" spans="1:17">
      <c r="A164" s="159"/>
      <c r="B164" s="159"/>
      <c r="C164" s="8">
        <v>87</v>
      </c>
      <c r="D164" s="16">
        <v>2</v>
      </c>
      <c r="E164" s="159"/>
      <c r="F164" s="8"/>
      <c r="G164" s="8"/>
      <c r="H164" s="8"/>
      <c r="I164" s="16"/>
      <c r="J164" s="16"/>
      <c r="K164" s="159"/>
      <c r="L164" s="18" t="s">
        <v>257</v>
      </c>
      <c r="M164" s="18" t="s">
        <v>318</v>
      </c>
      <c r="N164" s="159"/>
      <c r="O164" s="159"/>
      <c r="P164" s="159"/>
      <c r="Q164" s="159"/>
    </row>
    <row r="165" spans="1:17">
      <c r="A165" s="159"/>
      <c r="B165" s="159"/>
      <c r="C165" s="8">
        <v>85</v>
      </c>
      <c r="D165" s="16">
        <v>1</v>
      </c>
      <c r="E165" s="159"/>
      <c r="F165" s="8"/>
      <c r="G165" s="8"/>
      <c r="H165" s="8"/>
      <c r="I165" s="16"/>
      <c r="J165" s="16"/>
      <c r="K165" s="159"/>
      <c r="L165" s="18" t="s">
        <v>257</v>
      </c>
      <c r="M165" s="18" t="s">
        <v>319</v>
      </c>
      <c r="N165" s="159"/>
      <c r="O165" s="159"/>
      <c r="P165" s="159"/>
      <c r="Q165" s="159"/>
    </row>
    <row r="166" spans="1:17">
      <c r="A166" s="159"/>
      <c r="B166" s="159"/>
      <c r="C166" s="8"/>
      <c r="D166" s="16"/>
      <c r="E166" s="159"/>
      <c r="F166" s="8"/>
      <c r="G166" s="8"/>
      <c r="H166" s="8"/>
      <c r="I166" s="16"/>
      <c r="J166" s="16"/>
      <c r="K166" s="159"/>
      <c r="L166" s="18" t="s">
        <v>257</v>
      </c>
      <c r="M166" s="18" t="s">
        <v>320</v>
      </c>
      <c r="N166" s="159"/>
      <c r="O166" s="159"/>
      <c r="P166" s="159"/>
      <c r="Q166" s="159"/>
    </row>
    <row r="167" spans="1:17">
      <c r="A167" s="159"/>
      <c r="B167" s="159"/>
      <c r="C167" s="8"/>
      <c r="D167" s="16"/>
      <c r="E167" s="159"/>
      <c r="F167" s="8"/>
      <c r="G167" s="8"/>
      <c r="H167" s="8"/>
      <c r="I167" s="16"/>
      <c r="J167" s="16"/>
      <c r="K167" s="159"/>
      <c r="L167" s="18"/>
      <c r="M167" s="18"/>
      <c r="N167" s="159"/>
      <c r="O167" s="159"/>
      <c r="P167" s="159"/>
      <c r="Q167" s="159"/>
    </row>
    <row r="168" spans="1:17">
      <c r="A168" s="159"/>
      <c r="B168" s="159"/>
      <c r="C168" s="8"/>
      <c r="D168" s="16"/>
      <c r="E168" s="159"/>
      <c r="F168" s="8"/>
      <c r="G168" s="8"/>
      <c r="H168" s="8"/>
      <c r="I168" s="16"/>
      <c r="J168" s="16"/>
      <c r="K168" s="159"/>
      <c r="L168" s="18"/>
      <c r="M168" s="18"/>
      <c r="N168" s="159"/>
      <c r="O168" s="159"/>
      <c r="P168" s="159"/>
      <c r="Q168" s="159"/>
    </row>
    <row r="169" spans="1:17">
      <c r="A169" s="159"/>
      <c r="B169" s="159"/>
      <c r="C169" s="8"/>
      <c r="D169" s="16"/>
      <c r="E169" s="159"/>
      <c r="F169" s="8"/>
      <c r="G169" s="8"/>
      <c r="H169" s="8"/>
      <c r="I169" s="16"/>
      <c r="J169" s="16"/>
      <c r="K169" s="159"/>
      <c r="L169" s="18"/>
      <c r="M169" s="18"/>
      <c r="N169" s="159"/>
      <c r="O169" s="159"/>
      <c r="P169" s="159"/>
      <c r="Q169" s="159"/>
    </row>
    <row r="170" spans="1:17">
      <c r="A170" s="159"/>
      <c r="B170" s="159"/>
      <c r="C170" s="8"/>
      <c r="D170" s="16"/>
      <c r="E170" s="159"/>
      <c r="F170" s="8"/>
      <c r="G170" s="8"/>
      <c r="H170" s="8"/>
      <c r="I170" s="16"/>
      <c r="J170" s="16"/>
      <c r="K170" s="159"/>
      <c r="L170" s="18"/>
      <c r="M170" s="18"/>
      <c r="N170" s="159"/>
      <c r="O170" s="159"/>
      <c r="P170" s="159"/>
      <c r="Q170" s="159"/>
    </row>
    <row r="171" spans="1:17">
      <c r="A171" s="12" t="s">
        <v>288</v>
      </c>
      <c r="C171" s="12" t="s">
        <v>289</v>
      </c>
      <c r="D171" s="12" t="s">
        <v>300</v>
      </c>
      <c r="E171" s="21" t="s">
        <v>290</v>
      </c>
      <c r="F171" s="21" t="s">
        <v>291</v>
      </c>
      <c r="G171" s="21" t="s">
        <v>291</v>
      </c>
      <c r="H171" s="21" t="s">
        <v>292</v>
      </c>
      <c r="I171" s="21" t="s">
        <v>292</v>
      </c>
      <c r="J171" s="21" t="s">
        <v>291</v>
      </c>
      <c r="K171" s="21" t="s">
        <v>290</v>
      </c>
      <c r="L171" s="12" t="s">
        <v>292</v>
      </c>
      <c r="M171" s="12" t="s">
        <v>293</v>
      </c>
      <c r="N171" s="12" t="s">
        <v>291</v>
      </c>
      <c r="O171" s="12" t="s">
        <v>290</v>
      </c>
      <c r="P171" s="12" t="s">
        <v>290</v>
      </c>
      <c r="Q171" s="12" t="s">
        <v>290</v>
      </c>
    </row>
    <row r="173" spans="1:17" ht="47.25" customHeight="1">
      <c r="A173" s="156" t="s">
        <v>216</v>
      </c>
      <c r="B173" s="157"/>
      <c r="C173" s="157"/>
      <c r="D173" s="157"/>
      <c r="E173" s="157"/>
      <c r="F173" s="157"/>
      <c r="G173" s="157"/>
      <c r="H173" s="157"/>
      <c r="I173" s="157"/>
      <c r="J173" s="157"/>
      <c r="K173" s="157"/>
      <c r="L173" s="157"/>
      <c r="M173" s="157"/>
      <c r="N173" s="157"/>
      <c r="O173" s="157"/>
      <c r="P173" s="157"/>
      <c r="Q173" s="157"/>
    </row>
    <row r="174" spans="1:17" ht="27" customHeight="1">
      <c r="A174" s="158" t="s">
        <v>61</v>
      </c>
      <c r="B174" s="158" t="s">
        <v>62</v>
      </c>
      <c r="C174" s="158" t="s">
        <v>217</v>
      </c>
      <c r="D174" s="158"/>
      <c r="E174" s="158" t="s">
        <v>113</v>
      </c>
      <c r="F174" s="158"/>
      <c r="G174" s="158"/>
      <c r="H174" s="158"/>
      <c r="I174" s="158"/>
      <c r="J174" s="158"/>
      <c r="K174" s="158" t="s">
        <v>65</v>
      </c>
      <c r="L174" s="158"/>
      <c r="M174" s="158"/>
      <c r="N174" s="158"/>
      <c r="O174" s="158"/>
      <c r="P174" s="158" t="s">
        <v>66</v>
      </c>
      <c r="Q174" s="158" t="s">
        <v>67</v>
      </c>
    </row>
    <row r="175" spans="1:17">
      <c r="A175" s="158"/>
      <c r="B175" s="158"/>
      <c r="C175" s="15" t="s">
        <v>219</v>
      </c>
      <c r="D175" s="15" t="s">
        <v>199</v>
      </c>
      <c r="E175" s="16" t="s">
        <v>242</v>
      </c>
      <c r="F175" s="16" t="s">
        <v>243</v>
      </c>
      <c r="G175" s="16" t="s">
        <v>309</v>
      </c>
      <c r="H175" s="16" t="s">
        <v>103</v>
      </c>
      <c r="I175" s="16" t="s">
        <v>222</v>
      </c>
      <c r="J175" s="16" t="s">
        <v>322</v>
      </c>
      <c r="K175" s="16" t="s">
        <v>206</v>
      </c>
      <c r="L175" s="16" t="s">
        <v>151</v>
      </c>
      <c r="M175" s="16" t="s">
        <v>197</v>
      </c>
      <c r="N175" s="16" t="s">
        <v>222</v>
      </c>
      <c r="O175" s="16" t="s">
        <v>80</v>
      </c>
      <c r="P175" s="158"/>
      <c r="Q175" s="158"/>
    </row>
    <row r="176" spans="1:17" s="12" customFormat="1">
      <c r="A176" s="152" t="s">
        <v>323</v>
      </c>
      <c r="B176" s="159">
        <v>20184226006</v>
      </c>
      <c r="C176" s="8">
        <v>90</v>
      </c>
      <c r="D176" s="159">
        <f>AVERAGE(C176:C187)</f>
        <v>90.125</v>
      </c>
      <c r="E176" s="8"/>
      <c r="F176" s="8"/>
      <c r="G176" s="8"/>
      <c r="H176" s="16"/>
      <c r="I176" s="16"/>
      <c r="J176" s="159">
        <f>SUM(I176:I187)</f>
        <v>0</v>
      </c>
      <c r="K176" s="159" t="s">
        <v>324</v>
      </c>
      <c r="L176" s="18" t="s">
        <v>325</v>
      </c>
      <c r="M176" s="18" t="s">
        <v>326</v>
      </c>
      <c r="N176" s="159">
        <v>6</v>
      </c>
      <c r="O176" s="159">
        <f>SUM(N176:N187)</f>
        <v>9</v>
      </c>
      <c r="P176" s="159">
        <f>D176*0.1+J176*0.8+O176*0.1</f>
        <v>9.9125000000000014</v>
      </c>
      <c r="Q176" s="159">
        <f>P176*0.4</f>
        <v>3.9650000000000007</v>
      </c>
    </row>
    <row r="177" spans="1:20">
      <c r="A177" s="153"/>
      <c r="B177" s="159"/>
      <c r="C177" s="8">
        <v>86</v>
      </c>
      <c r="D177" s="159"/>
      <c r="E177" s="8"/>
      <c r="F177" s="8"/>
      <c r="G177" s="8"/>
      <c r="H177" s="16"/>
      <c r="I177" s="16"/>
      <c r="J177" s="159"/>
      <c r="K177" s="159"/>
      <c r="L177" s="18"/>
      <c r="M177" s="18"/>
      <c r="N177" s="159"/>
      <c r="O177" s="159"/>
      <c r="P177" s="159"/>
      <c r="Q177" s="159"/>
    </row>
    <row r="178" spans="1:20">
      <c r="A178" s="153"/>
      <c r="B178" s="159"/>
      <c r="C178" s="8">
        <v>93</v>
      </c>
      <c r="D178" s="159"/>
      <c r="E178" s="8"/>
      <c r="F178" s="8"/>
      <c r="G178" s="8"/>
      <c r="H178" s="16"/>
      <c r="I178" s="16"/>
      <c r="J178" s="159"/>
      <c r="K178" s="159"/>
      <c r="L178" s="18"/>
      <c r="M178" s="18"/>
      <c r="N178" s="159"/>
      <c r="O178" s="159"/>
      <c r="P178" s="159"/>
      <c r="Q178" s="159"/>
    </row>
    <row r="179" spans="1:20">
      <c r="A179" s="153"/>
      <c r="B179" s="159"/>
      <c r="C179" s="8">
        <v>92</v>
      </c>
      <c r="D179" s="159"/>
      <c r="E179" s="8"/>
      <c r="F179" s="8"/>
      <c r="G179" s="8"/>
      <c r="H179" s="16"/>
      <c r="I179" s="16"/>
      <c r="J179" s="159"/>
      <c r="K179" s="159"/>
      <c r="L179" s="18"/>
      <c r="M179" s="18"/>
      <c r="N179" s="159"/>
      <c r="O179" s="159"/>
      <c r="P179" s="159"/>
      <c r="Q179" s="159"/>
    </row>
    <row r="180" spans="1:20">
      <c r="A180" s="153"/>
      <c r="B180" s="159"/>
      <c r="C180" s="8">
        <v>94</v>
      </c>
      <c r="D180" s="159"/>
      <c r="E180" s="8"/>
      <c r="F180" s="8"/>
      <c r="G180" s="8"/>
      <c r="H180" s="16"/>
      <c r="I180" s="16"/>
      <c r="J180" s="159"/>
      <c r="K180" s="159" t="s">
        <v>304</v>
      </c>
      <c r="L180" s="18" t="s">
        <v>257</v>
      </c>
      <c r="M180" s="18" t="s">
        <v>327</v>
      </c>
      <c r="N180" s="159">
        <v>3</v>
      </c>
      <c r="O180" s="159"/>
      <c r="P180" s="159"/>
      <c r="Q180" s="159"/>
    </row>
    <row r="181" spans="1:20">
      <c r="A181" s="153"/>
      <c r="B181" s="159"/>
      <c r="C181" s="8">
        <v>84</v>
      </c>
      <c r="D181" s="159"/>
      <c r="E181" s="8"/>
      <c r="F181" s="8"/>
      <c r="G181" s="8"/>
      <c r="H181" s="16"/>
      <c r="I181" s="16"/>
      <c r="J181" s="159"/>
      <c r="K181" s="159"/>
      <c r="L181" s="18" t="s">
        <v>257</v>
      </c>
      <c r="M181" s="18" t="s">
        <v>328</v>
      </c>
      <c r="N181" s="159"/>
      <c r="O181" s="159"/>
      <c r="P181" s="159"/>
      <c r="Q181" s="159"/>
    </row>
    <row r="182" spans="1:20">
      <c r="A182" s="153"/>
      <c r="B182" s="159"/>
      <c r="C182" s="8">
        <v>87</v>
      </c>
      <c r="D182" s="159"/>
      <c r="E182" s="8"/>
      <c r="F182" s="8"/>
      <c r="G182" s="8"/>
      <c r="H182" s="16"/>
      <c r="I182" s="16"/>
      <c r="J182" s="159"/>
      <c r="K182" s="159"/>
      <c r="L182" s="18" t="s">
        <v>257</v>
      </c>
      <c r="M182" s="18" t="s">
        <v>329</v>
      </c>
      <c r="N182" s="159"/>
      <c r="O182" s="159"/>
      <c r="P182" s="159"/>
      <c r="Q182" s="159"/>
      <c r="S182" s="20"/>
      <c r="T182" s="20"/>
    </row>
    <row r="183" spans="1:20">
      <c r="A183" s="153"/>
      <c r="B183" s="159"/>
      <c r="C183" s="8">
        <v>95</v>
      </c>
      <c r="D183" s="159"/>
      <c r="E183" s="8"/>
      <c r="F183" s="8"/>
      <c r="G183" s="8"/>
      <c r="H183" s="16"/>
      <c r="I183" s="16"/>
      <c r="J183" s="159"/>
      <c r="K183" s="159"/>
      <c r="L183" s="18"/>
      <c r="M183" s="18"/>
      <c r="N183" s="159"/>
      <c r="O183" s="159"/>
      <c r="P183" s="159"/>
      <c r="Q183" s="159"/>
      <c r="S183" s="20"/>
      <c r="T183" s="20"/>
    </row>
    <row r="184" spans="1:20">
      <c r="A184" s="153"/>
      <c r="B184" s="159"/>
      <c r="C184" s="16"/>
      <c r="D184" s="159"/>
      <c r="E184" s="8"/>
      <c r="F184" s="8"/>
      <c r="G184" s="8"/>
      <c r="H184" s="16"/>
      <c r="I184" s="16"/>
      <c r="J184" s="159"/>
      <c r="K184" s="159" t="s">
        <v>261</v>
      </c>
      <c r="L184" s="18"/>
      <c r="M184" s="18"/>
      <c r="N184" s="159"/>
      <c r="O184" s="159"/>
      <c r="P184" s="159"/>
      <c r="Q184" s="159"/>
      <c r="S184" s="20"/>
      <c r="T184" s="20"/>
    </row>
    <row r="185" spans="1:20">
      <c r="A185" s="153"/>
      <c r="B185" s="159"/>
      <c r="C185" s="16"/>
      <c r="D185" s="159"/>
      <c r="E185" s="8"/>
      <c r="F185" s="8"/>
      <c r="G185" s="8"/>
      <c r="H185" s="16"/>
      <c r="I185" s="16"/>
      <c r="J185" s="159"/>
      <c r="K185" s="159"/>
      <c r="L185" s="18"/>
      <c r="M185" s="18"/>
      <c r="N185" s="159"/>
      <c r="O185" s="159"/>
      <c r="P185" s="159"/>
      <c r="Q185" s="159"/>
      <c r="S185" s="20"/>
      <c r="T185" s="20"/>
    </row>
    <row r="186" spans="1:20">
      <c r="A186" s="153"/>
      <c r="B186" s="159"/>
      <c r="C186" s="16"/>
      <c r="D186" s="159"/>
      <c r="E186" s="8"/>
      <c r="F186" s="8"/>
      <c r="G186" s="8"/>
      <c r="H186" s="16"/>
      <c r="I186" s="16"/>
      <c r="J186" s="159"/>
      <c r="K186" s="159"/>
      <c r="L186" s="18"/>
      <c r="M186" s="18"/>
      <c r="N186" s="159"/>
      <c r="O186" s="159"/>
      <c r="P186" s="159"/>
      <c r="Q186" s="159"/>
      <c r="S186" s="20"/>
      <c r="T186" s="20"/>
    </row>
    <row r="187" spans="1:20">
      <c r="A187" s="154"/>
      <c r="B187" s="159"/>
      <c r="C187" s="16"/>
      <c r="D187" s="159"/>
      <c r="E187" s="8"/>
      <c r="F187" s="8"/>
      <c r="G187" s="8"/>
      <c r="H187" s="16"/>
      <c r="I187" s="16"/>
      <c r="J187" s="159"/>
      <c r="K187" s="159"/>
      <c r="L187" s="18"/>
      <c r="M187" s="18"/>
      <c r="N187" s="159"/>
      <c r="O187" s="159"/>
      <c r="P187" s="159"/>
      <c r="Q187" s="159"/>
      <c r="S187" s="20"/>
      <c r="T187" s="20"/>
    </row>
    <row r="188" spans="1:20" s="12" customFormat="1">
      <c r="A188" s="12" t="s">
        <v>107</v>
      </c>
      <c r="C188" s="12" t="s">
        <v>233</v>
      </c>
      <c r="D188" s="21" t="s">
        <v>95</v>
      </c>
      <c r="E188" s="21" t="s">
        <v>235</v>
      </c>
      <c r="F188" s="21" t="s">
        <v>235</v>
      </c>
      <c r="G188" s="21" t="s">
        <v>267</v>
      </c>
      <c r="H188" s="21" t="s">
        <v>93</v>
      </c>
      <c r="I188" s="21" t="s">
        <v>89</v>
      </c>
      <c r="J188" s="21" t="s">
        <v>306</v>
      </c>
      <c r="L188" s="12" t="s">
        <v>234</v>
      </c>
      <c r="M188" s="12" t="s">
        <v>237</v>
      </c>
      <c r="N188" s="12" t="s">
        <v>307</v>
      </c>
      <c r="O188" s="12" t="s">
        <v>87</v>
      </c>
      <c r="P188" s="12" t="s">
        <v>236</v>
      </c>
      <c r="Q188" s="12" t="s">
        <v>236</v>
      </c>
    </row>
    <row r="189" spans="1:20">
      <c r="A189" s="151" t="s">
        <v>238</v>
      </c>
      <c r="B189" s="151"/>
      <c r="C189" s="151"/>
      <c r="D189" s="151"/>
      <c r="E189" s="151"/>
      <c r="F189" s="151"/>
      <c r="G189" s="151"/>
      <c r="H189" s="151"/>
      <c r="I189" s="151"/>
      <c r="J189" s="151"/>
      <c r="K189" s="151"/>
      <c r="L189" s="151"/>
      <c r="M189" s="151"/>
      <c r="N189" s="151"/>
      <c r="O189" s="151"/>
      <c r="P189" s="151"/>
      <c r="Q189" s="151"/>
      <c r="R189" s="20"/>
    </row>
    <row r="190" spans="1:20" ht="33.75" customHeight="1">
      <c r="A190" s="151"/>
      <c r="B190" s="151"/>
      <c r="C190" s="151"/>
      <c r="D190" s="151"/>
      <c r="E190" s="151"/>
      <c r="F190" s="151"/>
      <c r="G190" s="151"/>
      <c r="H190" s="151"/>
      <c r="I190" s="151"/>
      <c r="J190" s="151"/>
      <c r="K190" s="151"/>
      <c r="L190" s="151"/>
      <c r="M190" s="151"/>
      <c r="N190" s="151"/>
      <c r="O190" s="151"/>
      <c r="P190" s="151"/>
      <c r="Q190" s="151"/>
      <c r="R190" s="20"/>
    </row>
    <row r="191" spans="1:20" ht="25.5" customHeight="1">
      <c r="A191" s="158" t="s">
        <v>61</v>
      </c>
      <c r="B191" s="158" t="s">
        <v>62</v>
      </c>
      <c r="C191" s="158" t="s">
        <v>217</v>
      </c>
      <c r="D191" s="158"/>
      <c r="E191" s="158"/>
      <c r="F191" s="148" t="s">
        <v>113</v>
      </c>
      <c r="G191" s="150"/>
      <c r="H191" s="150"/>
      <c r="I191" s="150"/>
      <c r="J191" s="150"/>
      <c r="K191" s="149"/>
      <c r="L191" s="148" t="s">
        <v>131</v>
      </c>
      <c r="M191" s="150"/>
      <c r="N191" s="150"/>
      <c r="O191" s="149"/>
      <c r="P191" s="158" t="s">
        <v>67</v>
      </c>
      <c r="Q191" s="158" t="s">
        <v>66</v>
      </c>
      <c r="R191" s="20"/>
    </row>
    <row r="192" spans="1:20">
      <c r="A192" s="158"/>
      <c r="B192" s="158"/>
      <c r="C192" s="15" t="s">
        <v>68</v>
      </c>
      <c r="D192" s="15" t="s">
        <v>160</v>
      </c>
      <c r="E192" s="15" t="s">
        <v>241</v>
      </c>
      <c r="F192" s="16" t="s">
        <v>330</v>
      </c>
      <c r="G192" s="16" t="s">
        <v>243</v>
      </c>
      <c r="H192" s="16" t="s">
        <v>72</v>
      </c>
      <c r="I192" s="16" t="s">
        <v>263</v>
      </c>
      <c r="J192" s="16" t="s">
        <v>106</v>
      </c>
      <c r="K192" s="16" t="s">
        <v>116</v>
      </c>
      <c r="L192" s="16" t="s">
        <v>151</v>
      </c>
      <c r="M192" s="16" t="s">
        <v>153</v>
      </c>
      <c r="N192" s="16" t="s">
        <v>106</v>
      </c>
      <c r="O192" s="16" t="s">
        <v>223</v>
      </c>
      <c r="P192" s="158"/>
      <c r="Q192" s="158"/>
      <c r="R192" s="20"/>
    </row>
    <row r="193" spans="1:17">
      <c r="A193" s="152" t="s">
        <v>323</v>
      </c>
      <c r="B193" s="159">
        <v>20184226006</v>
      </c>
      <c r="C193" s="8">
        <v>90</v>
      </c>
      <c r="D193" s="16">
        <v>3</v>
      </c>
      <c r="E193" s="159">
        <f>(C193*D193+C194*D194+C195*D195+C196*D196+C197*D197+C198*D198+C199*D199+C200*D200+C201*D201+C202*D202+C203*D203+C204*D204)/SUM(D193:D204)</f>
        <v>89.80952380952381</v>
      </c>
      <c r="F193" s="8"/>
      <c r="G193" s="8"/>
      <c r="H193" s="8"/>
      <c r="I193" s="16"/>
      <c r="J193" s="16"/>
      <c r="K193" s="159">
        <f>SUM(J193:J204)</f>
        <v>0</v>
      </c>
      <c r="L193" s="18" t="s">
        <v>325</v>
      </c>
      <c r="M193" s="18" t="s">
        <v>331</v>
      </c>
      <c r="N193" s="159">
        <v>6</v>
      </c>
      <c r="O193" s="159">
        <f>SUM(N193:N204)+60</f>
        <v>69</v>
      </c>
      <c r="P193" s="159">
        <f>Q176</f>
        <v>3.9650000000000007</v>
      </c>
      <c r="Q193" s="159">
        <f>E193*0.1+K193*0.4+O193*0.1+P193</f>
        <v>19.845952380952383</v>
      </c>
    </row>
    <row r="194" spans="1:17">
      <c r="A194" s="153"/>
      <c r="B194" s="159"/>
      <c r="C194" s="8">
        <v>86</v>
      </c>
      <c r="D194" s="19">
        <v>3</v>
      </c>
      <c r="E194" s="159"/>
      <c r="F194" s="8"/>
      <c r="G194" s="8"/>
      <c r="H194" s="8"/>
      <c r="I194" s="16"/>
      <c r="J194" s="16"/>
      <c r="K194" s="159"/>
      <c r="L194" s="18"/>
      <c r="M194" s="18"/>
      <c r="N194" s="159"/>
      <c r="O194" s="159"/>
      <c r="P194" s="159"/>
      <c r="Q194" s="159"/>
    </row>
    <row r="195" spans="1:17">
      <c r="A195" s="153"/>
      <c r="B195" s="159"/>
      <c r="C195" s="8">
        <v>93</v>
      </c>
      <c r="D195" s="16">
        <v>3</v>
      </c>
      <c r="E195" s="159"/>
      <c r="F195" s="8"/>
      <c r="G195" s="8"/>
      <c r="H195" s="8"/>
      <c r="I195" s="16"/>
      <c r="J195" s="16"/>
      <c r="K195" s="159"/>
      <c r="L195" s="18"/>
      <c r="M195" s="18"/>
      <c r="N195" s="159"/>
      <c r="O195" s="159"/>
      <c r="P195" s="159"/>
      <c r="Q195" s="159"/>
    </row>
    <row r="196" spans="1:17">
      <c r="A196" s="153"/>
      <c r="B196" s="159"/>
      <c r="C196" s="8">
        <v>92</v>
      </c>
      <c r="D196" s="16">
        <v>3</v>
      </c>
      <c r="E196" s="159"/>
      <c r="F196" s="8"/>
      <c r="G196" s="8"/>
      <c r="H196" s="8"/>
      <c r="I196" s="16"/>
      <c r="J196" s="16"/>
      <c r="K196" s="159"/>
      <c r="L196" s="18"/>
      <c r="M196" s="18"/>
      <c r="N196" s="159"/>
      <c r="O196" s="159"/>
      <c r="P196" s="159"/>
      <c r="Q196" s="159"/>
    </row>
    <row r="197" spans="1:17">
      <c r="A197" s="153"/>
      <c r="B197" s="159"/>
      <c r="C197" s="8">
        <v>94</v>
      </c>
      <c r="D197" s="16">
        <v>3</v>
      </c>
      <c r="E197" s="159"/>
      <c r="F197" s="8"/>
      <c r="G197" s="8"/>
      <c r="H197" s="8"/>
      <c r="I197" s="16"/>
      <c r="J197" s="16"/>
      <c r="K197" s="159"/>
      <c r="L197" s="18" t="s">
        <v>257</v>
      </c>
      <c r="M197" s="18" t="s">
        <v>332</v>
      </c>
      <c r="N197" s="159">
        <v>3</v>
      </c>
      <c r="O197" s="159"/>
      <c r="P197" s="159"/>
      <c r="Q197" s="159"/>
    </row>
    <row r="198" spans="1:17">
      <c r="A198" s="153"/>
      <c r="B198" s="159"/>
      <c r="C198" s="8">
        <v>84</v>
      </c>
      <c r="D198" s="16">
        <v>3</v>
      </c>
      <c r="E198" s="159"/>
      <c r="F198" s="8"/>
      <c r="G198" s="8"/>
      <c r="H198" s="8"/>
      <c r="I198" s="16"/>
      <c r="J198" s="16"/>
      <c r="K198" s="159"/>
      <c r="L198" s="18" t="s">
        <v>257</v>
      </c>
      <c r="M198" s="18" t="s">
        <v>333</v>
      </c>
      <c r="N198" s="159"/>
      <c r="O198" s="159"/>
      <c r="P198" s="159"/>
      <c r="Q198" s="159"/>
    </row>
    <row r="199" spans="1:17">
      <c r="A199" s="153"/>
      <c r="B199" s="159"/>
      <c r="C199" s="8">
        <v>87</v>
      </c>
      <c r="D199" s="16">
        <v>2</v>
      </c>
      <c r="E199" s="159"/>
      <c r="F199" s="8"/>
      <c r="G199" s="8"/>
      <c r="H199" s="8"/>
      <c r="I199" s="16"/>
      <c r="J199" s="16"/>
      <c r="K199" s="159"/>
      <c r="L199" s="18" t="s">
        <v>257</v>
      </c>
      <c r="M199" s="18" t="s">
        <v>334</v>
      </c>
      <c r="N199" s="159"/>
      <c r="O199" s="159"/>
      <c r="P199" s="159"/>
      <c r="Q199" s="159"/>
    </row>
    <row r="200" spans="1:17">
      <c r="A200" s="153"/>
      <c r="B200" s="159"/>
      <c r="C200" s="8">
        <v>95</v>
      </c>
      <c r="D200" s="16">
        <v>1</v>
      </c>
      <c r="E200" s="159"/>
      <c r="F200" s="8"/>
      <c r="G200" s="8"/>
      <c r="H200" s="8"/>
      <c r="I200" s="16"/>
      <c r="J200" s="16"/>
      <c r="K200" s="159"/>
      <c r="L200" s="18"/>
      <c r="M200" s="18"/>
      <c r="N200" s="159"/>
      <c r="O200" s="159"/>
      <c r="P200" s="159"/>
      <c r="Q200" s="159"/>
    </row>
    <row r="201" spans="1:17">
      <c r="A201" s="153"/>
      <c r="B201" s="159"/>
      <c r="C201" s="8"/>
      <c r="D201" s="16"/>
      <c r="E201" s="159"/>
      <c r="F201" s="8"/>
      <c r="G201" s="8"/>
      <c r="H201" s="8"/>
      <c r="I201" s="16"/>
      <c r="J201" s="16"/>
      <c r="K201" s="159"/>
      <c r="L201" s="18"/>
      <c r="M201" s="18"/>
      <c r="N201" s="159"/>
      <c r="O201" s="159"/>
      <c r="P201" s="159"/>
      <c r="Q201" s="159"/>
    </row>
    <row r="202" spans="1:17">
      <c r="A202" s="153"/>
      <c r="B202" s="159"/>
      <c r="C202" s="8"/>
      <c r="D202" s="16"/>
      <c r="E202" s="159"/>
      <c r="F202" s="8"/>
      <c r="G202" s="8"/>
      <c r="H202" s="8"/>
      <c r="I202" s="16"/>
      <c r="J202" s="16"/>
      <c r="K202" s="159"/>
      <c r="L202" s="18"/>
      <c r="M202" s="18"/>
      <c r="N202" s="159"/>
      <c r="O202" s="159"/>
      <c r="P202" s="159"/>
      <c r="Q202" s="159"/>
    </row>
    <row r="203" spans="1:17">
      <c r="A203" s="153"/>
      <c r="B203" s="159"/>
      <c r="C203" s="8"/>
      <c r="D203" s="16"/>
      <c r="E203" s="159"/>
      <c r="F203" s="8"/>
      <c r="G203" s="8"/>
      <c r="H203" s="8"/>
      <c r="I203" s="16"/>
      <c r="J203" s="16"/>
      <c r="K203" s="159"/>
      <c r="L203" s="18"/>
      <c r="M203" s="18"/>
      <c r="N203" s="159"/>
      <c r="O203" s="159"/>
      <c r="P203" s="159"/>
      <c r="Q203" s="159"/>
    </row>
    <row r="204" spans="1:17">
      <c r="A204" s="154"/>
      <c r="B204" s="159"/>
      <c r="C204" s="8"/>
      <c r="D204" s="16"/>
      <c r="E204" s="159"/>
      <c r="F204" s="8"/>
      <c r="G204" s="8"/>
      <c r="H204" s="8"/>
      <c r="I204" s="16"/>
      <c r="J204" s="16"/>
      <c r="K204" s="159"/>
      <c r="L204" s="18"/>
      <c r="M204" s="18"/>
      <c r="N204" s="159"/>
      <c r="O204" s="159"/>
      <c r="P204" s="159"/>
      <c r="Q204" s="159"/>
    </row>
    <row r="205" spans="1:17">
      <c r="A205" s="12" t="s">
        <v>232</v>
      </c>
      <c r="C205" s="12" t="s">
        <v>86</v>
      </c>
      <c r="D205" s="12" t="s">
        <v>335</v>
      </c>
      <c r="E205" s="21" t="s">
        <v>87</v>
      </c>
      <c r="F205" s="21" t="s">
        <v>235</v>
      </c>
      <c r="G205" s="21" t="s">
        <v>235</v>
      </c>
      <c r="H205" s="21" t="s">
        <v>234</v>
      </c>
      <c r="I205" s="21" t="s">
        <v>234</v>
      </c>
      <c r="J205" s="21" t="s">
        <v>89</v>
      </c>
      <c r="K205" s="21" t="s">
        <v>236</v>
      </c>
      <c r="L205" s="12" t="s">
        <v>91</v>
      </c>
      <c r="M205" s="12" t="s">
        <v>237</v>
      </c>
      <c r="N205" s="12" t="s">
        <v>235</v>
      </c>
      <c r="O205" s="12" t="s">
        <v>236</v>
      </c>
      <c r="P205" s="12" t="s">
        <v>236</v>
      </c>
      <c r="Q205" s="12" t="s">
        <v>236</v>
      </c>
    </row>
    <row r="207" spans="1:17" ht="47.25" customHeight="1">
      <c r="A207" s="156" t="s">
        <v>60</v>
      </c>
      <c r="B207" s="157"/>
      <c r="C207" s="157"/>
      <c r="D207" s="157"/>
      <c r="E207" s="157"/>
      <c r="F207" s="157"/>
      <c r="G207" s="157"/>
      <c r="H207" s="157"/>
      <c r="I207" s="157"/>
      <c r="J207" s="157"/>
      <c r="K207" s="157"/>
      <c r="L207" s="157"/>
      <c r="M207" s="157"/>
      <c r="N207" s="157"/>
      <c r="O207" s="157"/>
      <c r="P207" s="157"/>
      <c r="Q207" s="157"/>
    </row>
    <row r="208" spans="1:17" s="27" customFormat="1" ht="27" customHeight="1">
      <c r="A208" s="158" t="s">
        <v>61</v>
      </c>
      <c r="B208" s="158" t="s">
        <v>62</v>
      </c>
      <c r="C208" s="166" t="s">
        <v>217</v>
      </c>
      <c r="D208" s="166"/>
      <c r="E208" s="166" t="s">
        <v>218</v>
      </c>
      <c r="F208" s="166"/>
      <c r="G208" s="166"/>
      <c r="H208" s="166"/>
      <c r="I208" s="166"/>
      <c r="J208" s="166"/>
      <c r="K208" s="166" t="s">
        <v>65</v>
      </c>
      <c r="L208" s="166"/>
      <c r="M208" s="166"/>
      <c r="N208" s="166"/>
      <c r="O208" s="166"/>
      <c r="P208" s="158" t="s">
        <v>66</v>
      </c>
      <c r="Q208" s="158" t="s">
        <v>67</v>
      </c>
    </row>
    <row r="209" spans="1:20">
      <c r="A209" s="158"/>
      <c r="B209" s="158"/>
      <c r="C209" s="15" t="s">
        <v>219</v>
      </c>
      <c r="D209" s="15" t="s">
        <v>302</v>
      </c>
      <c r="E209" s="16" t="s">
        <v>242</v>
      </c>
      <c r="F209" s="16" t="s">
        <v>71</v>
      </c>
      <c r="G209" s="16" t="s">
        <v>251</v>
      </c>
      <c r="H209" s="16" t="s">
        <v>196</v>
      </c>
      <c r="I209" s="16" t="s">
        <v>222</v>
      </c>
      <c r="J209" s="16" t="s">
        <v>322</v>
      </c>
      <c r="K209" s="16" t="s">
        <v>117</v>
      </c>
      <c r="L209" s="16" t="s">
        <v>244</v>
      </c>
      <c r="M209" s="16" t="s">
        <v>221</v>
      </c>
      <c r="N209" s="16" t="s">
        <v>222</v>
      </c>
      <c r="O209" s="16" t="s">
        <v>223</v>
      </c>
      <c r="P209" s="158"/>
      <c r="Q209" s="158"/>
    </row>
    <row r="210" spans="1:20" s="12" customFormat="1">
      <c r="A210" s="159" t="s">
        <v>336</v>
      </c>
      <c r="B210" s="159">
        <v>20184226007</v>
      </c>
      <c r="C210" s="16">
        <v>90</v>
      </c>
      <c r="D210" s="159">
        <f>AVERAGE(C210:C221)</f>
        <v>91</v>
      </c>
      <c r="E210" s="8"/>
      <c r="F210" s="8"/>
      <c r="G210" s="8"/>
      <c r="H210" s="16"/>
      <c r="I210" s="16"/>
      <c r="J210" s="159">
        <f>SUM(I210:I221)</f>
        <v>0</v>
      </c>
      <c r="K210" s="159" t="s">
        <v>229</v>
      </c>
      <c r="L210" s="18"/>
      <c r="M210" s="18"/>
      <c r="N210" s="159"/>
      <c r="O210" s="159">
        <f>SUM(N210:N221)</f>
        <v>8</v>
      </c>
      <c r="P210" s="167">
        <f>D210*0.1+J210*0.8+O210*0.1</f>
        <v>9.9</v>
      </c>
      <c r="Q210" s="167">
        <f>P210*0.4</f>
        <v>3.9600000000000004</v>
      </c>
    </row>
    <row r="211" spans="1:20">
      <c r="A211" s="159"/>
      <c r="B211" s="159"/>
      <c r="C211" s="19">
        <v>88</v>
      </c>
      <c r="D211" s="159"/>
      <c r="E211" s="8"/>
      <c r="F211" s="8"/>
      <c r="G211" s="8"/>
      <c r="H211" s="16"/>
      <c r="I211" s="16"/>
      <c r="J211" s="159"/>
      <c r="K211" s="159"/>
      <c r="L211" s="18"/>
      <c r="M211" s="18"/>
      <c r="N211" s="159"/>
      <c r="O211" s="159"/>
      <c r="P211" s="167"/>
      <c r="Q211" s="167"/>
    </row>
    <row r="212" spans="1:20">
      <c r="A212" s="159"/>
      <c r="B212" s="159"/>
      <c r="C212" s="16">
        <v>92</v>
      </c>
      <c r="D212" s="159"/>
      <c r="E212" s="8"/>
      <c r="F212" s="8"/>
      <c r="G212" s="8"/>
      <c r="H212" s="16"/>
      <c r="I212" s="16"/>
      <c r="J212" s="159"/>
      <c r="K212" s="159"/>
      <c r="L212" s="18"/>
      <c r="M212" s="18"/>
      <c r="N212" s="159"/>
      <c r="O212" s="159"/>
      <c r="P212" s="167"/>
      <c r="Q212" s="167"/>
    </row>
    <row r="213" spans="1:20">
      <c r="A213" s="159"/>
      <c r="B213" s="159"/>
      <c r="C213" s="16">
        <v>94</v>
      </c>
      <c r="D213" s="159"/>
      <c r="E213" s="8"/>
      <c r="F213" s="8"/>
      <c r="G213" s="8"/>
      <c r="H213" s="16"/>
      <c r="I213" s="16"/>
      <c r="J213" s="159"/>
      <c r="K213" s="159"/>
      <c r="L213" s="18"/>
      <c r="M213" s="18"/>
      <c r="N213" s="159"/>
      <c r="O213" s="159"/>
      <c r="P213" s="167"/>
      <c r="Q213" s="167"/>
    </row>
    <row r="214" spans="1:20">
      <c r="A214" s="159"/>
      <c r="B214" s="159"/>
      <c r="C214" s="16">
        <v>82</v>
      </c>
      <c r="D214" s="159"/>
      <c r="E214" s="8"/>
      <c r="F214" s="8"/>
      <c r="G214" s="8"/>
      <c r="H214" s="16"/>
      <c r="I214" s="16"/>
      <c r="J214" s="159"/>
      <c r="K214" s="159" t="s">
        <v>304</v>
      </c>
      <c r="L214" s="18" t="s">
        <v>257</v>
      </c>
      <c r="M214" s="18" t="s">
        <v>337</v>
      </c>
      <c r="N214" s="159">
        <v>3</v>
      </c>
      <c r="O214" s="159"/>
      <c r="P214" s="167"/>
      <c r="Q214" s="167"/>
    </row>
    <row r="215" spans="1:20">
      <c r="A215" s="159"/>
      <c r="B215" s="159"/>
      <c r="C215" s="16">
        <v>97</v>
      </c>
      <c r="D215" s="159"/>
      <c r="E215" s="8"/>
      <c r="F215" s="8"/>
      <c r="G215" s="8"/>
      <c r="H215" s="16"/>
      <c r="I215" s="16"/>
      <c r="J215" s="159"/>
      <c r="K215" s="159"/>
      <c r="L215" s="18"/>
      <c r="M215" s="18"/>
      <c r="N215" s="159"/>
      <c r="O215" s="159"/>
      <c r="P215" s="167"/>
      <c r="Q215" s="167"/>
    </row>
    <row r="216" spans="1:20">
      <c r="A216" s="159"/>
      <c r="B216" s="159"/>
      <c r="C216" s="16">
        <v>87</v>
      </c>
      <c r="D216" s="159"/>
      <c r="E216" s="8"/>
      <c r="F216" s="8"/>
      <c r="G216" s="8"/>
      <c r="H216" s="16"/>
      <c r="I216" s="16"/>
      <c r="J216" s="159"/>
      <c r="K216" s="159"/>
      <c r="L216" s="18"/>
      <c r="M216" s="18"/>
      <c r="N216" s="159"/>
      <c r="O216" s="159"/>
      <c r="P216" s="167"/>
      <c r="Q216" s="167"/>
      <c r="S216" s="20"/>
      <c r="T216" s="20"/>
    </row>
    <row r="217" spans="1:20">
      <c r="A217" s="159"/>
      <c r="B217" s="159"/>
      <c r="C217" s="16">
        <v>98</v>
      </c>
      <c r="D217" s="159"/>
      <c r="E217" s="8"/>
      <c r="F217" s="8"/>
      <c r="G217" s="8"/>
      <c r="H217" s="16"/>
      <c r="I217" s="16"/>
      <c r="J217" s="159"/>
      <c r="K217" s="159"/>
      <c r="L217" s="18"/>
      <c r="M217" s="18"/>
      <c r="N217" s="159"/>
      <c r="O217" s="159"/>
      <c r="P217" s="167"/>
      <c r="Q217" s="167"/>
      <c r="S217" s="20"/>
      <c r="T217" s="20"/>
    </row>
    <row r="218" spans="1:20">
      <c r="A218" s="159"/>
      <c r="B218" s="159"/>
      <c r="C218" s="16"/>
      <c r="D218" s="159"/>
      <c r="E218" s="8"/>
      <c r="F218" s="8"/>
      <c r="G218" s="8"/>
      <c r="H218" s="16"/>
      <c r="I218" s="16"/>
      <c r="J218" s="159"/>
      <c r="K218" s="159" t="s">
        <v>261</v>
      </c>
      <c r="L218" s="18" t="s">
        <v>338</v>
      </c>
      <c r="M218" s="18"/>
      <c r="N218" s="159">
        <v>5</v>
      </c>
      <c r="O218" s="159"/>
      <c r="P218" s="167"/>
      <c r="Q218" s="167"/>
      <c r="S218" s="20"/>
      <c r="T218" s="20"/>
    </row>
    <row r="219" spans="1:20">
      <c r="A219" s="159"/>
      <c r="B219" s="159"/>
      <c r="C219" s="16"/>
      <c r="D219" s="159"/>
      <c r="E219" s="8"/>
      <c r="F219" s="8"/>
      <c r="G219" s="8"/>
      <c r="H219" s="16"/>
      <c r="I219" s="16"/>
      <c r="J219" s="159"/>
      <c r="K219" s="159"/>
      <c r="L219" s="18"/>
      <c r="M219" s="18"/>
      <c r="N219" s="159"/>
      <c r="O219" s="159"/>
      <c r="P219" s="167"/>
      <c r="Q219" s="167"/>
      <c r="S219" s="20"/>
      <c r="T219" s="20"/>
    </row>
    <row r="220" spans="1:20">
      <c r="A220" s="159"/>
      <c r="B220" s="159"/>
      <c r="C220" s="16"/>
      <c r="D220" s="159"/>
      <c r="E220" s="8"/>
      <c r="F220" s="8"/>
      <c r="G220" s="8"/>
      <c r="H220" s="16"/>
      <c r="I220" s="16"/>
      <c r="J220" s="159"/>
      <c r="K220" s="159"/>
      <c r="L220" s="18"/>
      <c r="M220" s="18"/>
      <c r="N220" s="159"/>
      <c r="O220" s="159"/>
      <c r="P220" s="167"/>
      <c r="Q220" s="167"/>
      <c r="S220" s="20"/>
      <c r="T220" s="20"/>
    </row>
    <row r="221" spans="1:20">
      <c r="A221" s="159"/>
      <c r="B221" s="159"/>
      <c r="C221" s="16"/>
      <c r="D221" s="159"/>
      <c r="E221" s="8"/>
      <c r="F221" s="8"/>
      <c r="G221" s="8"/>
      <c r="H221" s="16"/>
      <c r="I221" s="16"/>
      <c r="J221" s="159"/>
      <c r="K221" s="159"/>
      <c r="L221" s="18"/>
      <c r="M221" s="18"/>
      <c r="N221" s="159"/>
      <c r="O221" s="159"/>
      <c r="P221" s="167"/>
      <c r="Q221" s="167"/>
      <c r="S221" s="20"/>
      <c r="T221" s="20"/>
    </row>
    <row r="222" spans="1:20" s="12" customFormat="1">
      <c r="A222" s="12" t="s">
        <v>232</v>
      </c>
      <c r="C222" s="12" t="s">
        <v>233</v>
      </c>
      <c r="D222" s="21" t="s">
        <v>236</v>
      </c>
      <c r="E222" s="21" t="s">
        <v>235</v>
      </c>
      <c r="F222" s="21" t="s">
        <v>235</v>
      </c>
      <c r="G222" s="21" t="s">
        <v>234</v>
      </c>
      <c r="H222" s="21" t="s">
        <v>234</v>
      </c>
      <c r="I222" s="21" t="s">
        <v>235</v>
      </c>
      <c r="J222" s="21" t="s">
        <v>95</v>
      </c>
      <c r="L222" s="12" t="s">
        <v>234</v>
      </c>
      <c r="M222" s="12" t="s">
        <v>237</v>
      </c>
      <c r="N222" s="12" t="s">
        <v>235</v>
      </c>
      <c r="O222" s="12" t="s">
        <v>236</v>
      </c>
      <c r="P222" s="12" t="s">
        <v>236</v>
      </c>
      <c r="Q222" s="12" t="s">
        <v>236</v>
      </c>
    </row>
    <row r="223" spans="1:20">
      <c r="A223" s="151" t="s">
        <v>238</v>
      </c>
      <c r="B223" s="151"/>
      <c r="C223" s="151"/>
      <c r="D223" s="151"/>
      <c r="E223" s="151"/>
      <c r="F223" s="151"/>
      <c r="G223" s="151"/>
      <c r="H223" s="151"/>
      <c r="I223" s="151"/>
      <c r="J223" s="151"/>
      <c r="K223" s="151"/>
      <c r="L223" s="151"/>
      <c r="M223" s="151"/>
      <c r="N223" s="151"/>
      <c r="O223" s="151"/>
      <c r="P223" s="151"/>
      <c r="Q223" s="151"/>
      <c r="R223" s="20"/>
    </row>
    <row r="224" spans="1:20" ht="33.75" customHeight="1">
      <c r="A224" s="151"/>
      <c r="B224" s="151"/>
      <c r="C224" s="151"/>
      <c r="D224" s="151"/>
      <c r="E224" s="151"/>
      <c r="F224" s="151"/>
      <c r="G224" s="151"/>
      <c r="H224" s="151"/>
      <c r="I224" s="151"/>
      <c r="J224" s="151"/>
      <c r="K224" s="151"/>
      <c r="L224" s="151"/>
      <c r="M224" s="151"/>
      <c r="N224" s="151"/>
      <c r="O224" s="151"/>
      <c r="P224" s="151"/>
      <c r="Q224" s="151"/>
      <c r="R224" s="20"/>
    </row>
    <row r="225" spans="1:18" ht="25.5" customHeight="1">
      <c r="A225" s="158" t="s">
        <v>61</v>
      </c>
      <c r="B225" s="158" t="s">
        <v>62</v>
      </c>
      <c r="C225" s="158" t="s">
        <v>97</v>
      </c>
      <c r="D225" s="158"/>
      <c r="E225" s="158"/>
      <c r="F225" s="148" t="s">
        <v>218</v>
      </c>
      <c r="G225" s="150"/>
      <c r="H225" s="150"/>
      <c r="I225" s="150"/>
      <c r="J225" s="150"/>
      <c r="K225" s="149"/>
      <c r="L225" s="148" t="s">
        <v>239</v>
      </c>
      <c r="M225" s="150"/>
      <c r="N225" s="150"/>
      <c r="O225" s="149"/>
      <c r="P225" s="158" t="s">
        <v>67</v>
      </c>
      <c r="Q225" s="158" t="s">
        <v>66</v>
      </c>
      <c r="R225" s="20"/>
    </row>
    <row r="226" spans="1:18">
      <c r="A226" s="158"/>
      <c r="B226" s="158"/>
      <c r="C226" s="15" t="s">
        <v>219</v>
      </c>
      <c r="D226" s="15" t="s">
        <v>240</v>
      </c>
      <c r="E226" s="15" t="s">
        <v>241</v>
      </c>
      <c r="F226" s="16" t="s">
        <v>242</v>
      </c>
      <c r="G226" s="16" t="s">
        <v>71</v>
      </c>
      <c r="H226" s="16" t="s">
        <v>251</v>
      </c>
      <c r="I226" s="16" t="s">
        <v>196</v>
      </c>
      <c r="J226" s="16" t="s">
        <v>222</v>
      </c>
      <c r="K226" s="16" t="s">
        <v>116</v>
      </c>
      <c r="L226" s="16" t="s">
        <v>151</v>
      </c>
      <c r="M226" s="16" t="s">
        <v>221</v>
      </c>
      <c r="N226" s="16" t="s">
        <v>222</v>
      </c>
      <c r="O226" s="16" t="s">
        <v>223</v>
      </c>
      <c r="P226" s="158"/>
      <c r="Q226" s="158"/>
      <c r="R226" s="20"/>
    </row>
    <row r="227" spans="1:18">
      <c r="A227" s="159" t="s">
        <v>336</v>
      </c>
      <c r="B227" s="159">
        <v>20184226007</v>
      </c>
      <c r="C227" s="16">
        <v>90</v>
      </c>
      <c r="D227" s="16">
        <v>3</v>
      </c>
      <c r="E227" s="159">
        <f>(C227*D227+C228*D228+C229*D229+C230*D230+C231*D231+C232*D232+C233*D233+C234*D234+C235*D235+C236*D236+C237*D237+C238*D238)/SUM(D227:D238)</f>
        <v>91.095238095238102</v>
      </c>
      <c r="F227" s="8"/>
      <c r="G227" s="8"/>
      <c r="H227" s="8"/>
      <c r="I227" s="16"/>
      <c r="J227" s="16"/>
      <c r="K227" s="159">
        <f>SUM(J227:J238)</f>
        <v>0</v>
      </c>
      <c r="L227" s="18"/>
      <c r="M227" s="18"/>
      <c r="N227" s="159"/>
      <c r="O227" s="159">
        <f>SUM(N227:N238)+60</f>
        <v>68</v>
      </c>
      <c r="P227" s="167">
        <f>Q210</f>
        <v>3.9600000000000004</v>
      </c>
      <c r="Q227" s="167">
        <f>E227*0.1+K227*0.4+O227*0.1+P227</f>
        <v>19.869523809523812</v>
      </c>
    </row>
    <row r="228" spans="1:18">
      <c r="A228" s="159"/>
      <c r="B228" s="159"/>
      <c r="C228" s="19">
        <v>88</v>
      </c>
      <c r="D228" s="19">
        <v>3</v>
      </c>
      <c r="E228" s="159"/>
      <c r="F228" s="8"/>
      <c r="G228" s="8"/>
      <c r="H228" s="8"/>
      <c r="I228" s="16"/>
      <c r="J228" s="16"/>
      <c r="K228" s="159"/>
      <c r="L228" s="18"/>
      <c r="M228" s="18"/>
      <c r="N228" s="159"/>
      <c r="O228" s="159"/>
      <c r="P228" s="167"/>
      <c r="Q228" s="167"/>
    </row>
    <row r="229" spans="1:18">
      <c r="A229" s="159"/>
      <c r="B229" s="159"/>
      <c r="C229" s="16">
        <v>92</v>
      </c>
      <c r="D229" s="16">
        <v>3</v>
      </c>
      <c r="E229" s="159"/>
      <c r="F229" s="8"/>
      <c r="G229" s="8"/>
      <c r="H229" s="8"/>
      <c r="I229" s="16"/>
      <c r="J229" s="16"/>
      <c r="K229" s="159"/>
      <c r="L229" s="18"/>
      <c r="M229" s="18"/>
      <c r="N229" s="159"/>
      <c r="O229" s="159"/>
      <c r="P229" s="167"/>
      <c r="Q229" s="167"/>
    </row>
    <row r="230" spans="1:18">
      <c r="A230" s="159"/>
      <c r="B230" s="159"/>
      <c r="C230" s="16">
        <v>94</v>
      </c>
      <c r="D230" s="16">
        <v>3</v>
      </c>
      <c r="E230" s="159"/>
      <c r="F230" s="8"/>
      <c r="G230" s="8"/>
      <c r="H230" s="8"/>
      <c r="I230" s="16"/>
      <c r="J230" s="16"/>
      <c r="K230" s="159"/>
      <c r="L230" s="18"/>
      <c r="M230" s="18"/>
      <c r="N230" s="159"/>
      <c r="O230" s="159"/>
      <c r="P230" s="167"/>
      <c r="Q230" s="167"/>
    </row>
    <row r="231" spans="1:18">
      <c r="A231" s="159"/>
      <c r="B231" s="159"/>
      <c r="C231" s="16">
        <v>82</v>
      </c>
      <c r="D231" s="16">
        <v>3</v>
      </c>
      <c r="E231" s="159"/>
      <c r="F231" s="8"/>
      <c r="G231" s="8"/>
      <c r="H231" s="8"/>
      <c r="I231" s="16"/>
      <c r="J231" s="16"/>
      <c r="K231" s="159"/>
      <c r="L231" s="18" t="s">
        <v>257</v>
      </c>
      <c r="M231" s="18" t="s">
        <v>337</v>
      </c>
      <c r="N231" s="159">
        <v>3</v>
      </c>
      <c r="O231" s="159"/>
      <c r="P231" s="167"/>
      <c r="Q231" s="167"/>
    </row>
    <row r="232" spans="1:18">
      <c r="A232" s="159"/>
      <c r="B232" s="159"/>
      <c r="C232" s="16">
        <v>97</v>
      </c>
      <c r="D232" s="16">
        <v>2</v>
      </c>
      <c r="E232" s="159"/>
      <c r="F232" s="8"/>
      <c r="G232" s="8"/>
      <c r="H232" s="8"/>
      <c r="I232" s="16"/>
      <c r="J232" s="16"/>
      <c r="K232" s="159"/>
      <c r="L232" s="18"/>
      <c r="M232" s="18"/>
      <c r="N232" s="159"/>
      <c r="O232" s="159"/>
      <c r="P232" s="167"/>
      <c r="Q232" s="167"/>
    </row>
    <row r="233" spans="1:18">
      <c r="A233" s="159"/>
      <c r="B233" s="159"/>
      <c r="C233" s="16">
        <v>87</v>
      </c>
      <c r="D233" s="16">
        <v>1</v>
      </c>
      <c r="E233" s="159"/>
      <c r="F233" s="8"/>
      <c r="G233" s="8"/>
      <c r="H233" s="8"/>
      <c r="I233" s="16"/>
      <c r="J233" s="16"/>
      <c r="K233" s="159"/>
      <c r="L233" s="18"/>
      <c r="M233" s="18"/>
      <c r="N233" s="159"/>
      <c r="O233" s="159"/>
      <c r="P233" s="167"/>
      <c r="Q233" s="167"/>
    </row>
    <row r="234" spans="1:18">
      <c r="A234" s="159"/>
      <c r="B234" s="159"/>
      <c r="C234" s="16">
        <v>98</v>
      </c>
      <c r="D234" s="16">
        <v>3</v>
      </c>
      <c r="E234" s="159"/>
      <c r="F234" s="8"/>
      <c r="G234" s="8"/>
      <c r="H234" s="8"/>
      <c r="I234" s="16"/>
      <c r="J234" s="16"/>
      <c r="K234" s="159"/>
      <c r="L234" s="18"/>
      <c r="M234" s="18"/>
      <c r="N234" s="159"/>
      <c r="O234" s="159"/>
      <c r="P234" s="167"/>
      <c r="Q234" s="167"/>
    </row>
    <row r="235" spans="1:18">
      <c r="A235" s="159"/>
      <c r="B235" s="159"/>
      <c r="C235" s="8"/>
      <c r="D235" s="16"/>
      <c r="E235" s="159"/>
      <c r="F235" s="8"/>
      <c r="G235" s="8"/>
      <c r="H235" s="8"/>
      <c r="I235" s="16"/>
      <c r="J235" s="16"/>
      <c r="K235" s="159"/>
      <c r="L235" s="18" t="s">
        <v>339</v>
      </c>
      <c r="M235" s="18"/>
      <c r="N235" s="159">
        <v>5</v>
      </c>
      <c r="O235" s="159"/>
      <c r="P235" s="167"/>
      <c r="Q235" s="167"/>
    </row>
    <row r="236" spans="1:18">
      <c r="A236" s="159"/>
      <c r="B236" s="159"/>
      <c r="C236" s="8"/>
      <c r="D236" s="16"/>
      <c r="E236" s="159"/>
      <c r="F236" s="8"/>
      <c r="G236" s="8"/>
      <c r="H236" s="8"/>
      <c r="I236" s="16"/>
      <c r="J236" s="16"/>
      <c r="K236" s="159"/>
      <c r="L236" s="18"/>
      <c r="M236" s="18"/>
      <c r="N236" s="159"/>
      <c r="O236" s="159"/>
      <c r="P236" s="167"/>
      <c r="Q236" s="167"/>
    </row>
    <row r="237" spans="1:18">
      <c r="A237" s="159"/>
      <c r="B237" s="159"/>
      <c r="C237" s="8"/>
      <c r="D237" s="16"/>
      <c r="E237" s="159"/>
      <c r="F237" s="8"/>
      <c r="G237" s="8"/>
      <c r="H237" s="8"/>
      <c r="I237" s="16"/>
      <c r="J237" s="16"/>
      <c r="K237" s="159"/>
      <c r="L237" s="18"/>
      <c r="M237" s="18"/>
      <c r="N237" s="159"/>
      <c r="O237" s="159"/>
      <c r="P237" s="167"/>
      <c r="Q237" s="167"/>
    </row>
    <row r="238" spans="1:18">
      <c r="A238" s="159"/>
      <c r="B238" s="159"/>
      <c r="C238" s="8"/>
      <c r="D238" s="16"/>
      <c r="E238" s="159"/>
      <c r="F238" s="8"/>
      <c r="G238" s="8"/>
      <c r="H238" s="8"/>
      <c r="I238" s="16"/>
      <c r="J238" s="16"/>
      <c r="K238" s="159"/>
      <c r="L238" s="18"/>
      <c r="M238" s="18"/>
      <c r="N238" s="159"/>
      <c r="O238" s="159"/>
      <c r="P238" s="167"/>
      <c r="Q238" s="167"/>
    </row>
    <row r="239" spans="1:18">
      <c r="A239" s="12" t="s">
        <v>107</v>
      </c>
      <c r="C239" s="12" t="s">
        <v>233</v>
      </c>
      <c r="D239" s="12" t="s">
        <v>335</v>
      </c>
      <c r="E239" s="21" t="s">
        <v>236</v>
      </c>
      <c r="F239" s="21" t="s">
        <v>235</v>
      </c>
      <c r="G239" s="21" t="s">
        <v>88</v>
      </c>
      <c r="H239" s="21" t="s">
        <v>93</v>
      </c>
      <c r="I239" s="21" t="s">
        <v>234</v>
      </c>
      <c r="J239" s="21" t="s">
        <v>235</v>
      </c>
      <c r="K239" s="21" t="s">
        <v>236</v>
      </c>
      <c r="L239" s="12" t="s">
        <v>93</v>
      </c>
      <c r="M239" s="12" t="s">
        <v>237</v>
      </c>
      <c r="N239" s="12" t="s">
        <v>235</v>
      </c>
      <c r="O239" s="12" t="s">
        <v>236</v>
      </c>
      <c r="P239" s="12" t="s">
        <v>236</v>
      </c>
      <c r="Q239" s="12" t="s">
        <v>236</v>
      </c>
    </row>
    <row r="242" spans="1:20" ht="47.25" customHeight="1">
      <c r="A242" s="156" t="s">
        <v>112</v>
      </c>
      <c r="B242" s="157"/>
      <c r="C242" s="157"/>
      <c r="D242" s="157"/>
      <c r="E242" s="157"/>
      <c r="F242" s="157"/>
      <c r="G242" s="157"/>
      <c r="H242" s="157"/>
      <c r="I242" s="157"/>
      <c r="J242" s="157"/>
      <c r="K242" s="157"/>
      <c r="L242" s="157"/>
      <c r="M242" s="157"/>
      <c r="N242" s="157"/>
      <c r="O242" s="157"/>
      <c r="P242" s="157"/>
      <c r="Q242" s="157"/>
    </row>
    <row r="243" spans="1:20" ht="27" customHeight="1">
      <c r="A243" s="158" t="s">
        <v>61</v>
      </c>
      <c r="B243" s="158" t="s">
        <v>62</v>
      </c>
      <c r="C243" s="158" t="s">
        <v>268</v>
      </c>
      <c r="D243" s="158"/>
      <c r="E243" s="158" t="s">
        <v>269</v>
      </c>
      <c r="F243" s="158"/>
      <c r="G243" s="158"/>
      <c r="H243" s="158"/>
      <c r="I243" s="158"/>
      <c r="J243" s="158"/>
      <c r="K243" s="158" t="s">
        <v>65</v>
      </c>
      <c r="L243" s="158"/>
      <c r="M243" s="158"/>
      <c r="N243" s="158"/>
      <c r="O243" s="158"/>
      <c r="P243" s="158" t="s">
        <v>66</v>
      </c>
      <c r="Q243" s="158" t="s">
        <v>67</v>
      </c>
    </row>
    <row r="244" spans="1:20">
      <c r="A244" s="158"/>
      <c r="B244" s="158"/>
      <c r="C244" s="15" t="s">
        <v>270</v>
      </c>
      <c r="D244" s="15" t="s">
        <v>271</v>
      </c>
      <c r="E244" s="16" t="s">
        <v>272</v>
      </c>
      <c r="F244" s="16" t="s">
        <v>273</v>
      </c>
      <c r="G244" s="16" t="s">
        <v>274</v>
      </c>
      <c r="H244" s="16" t="s">
        <v>275</v>
      </c>
      <c r="I244" s="16" t="s">
        <v>276</v>
      </c>
      <c r="J244" s="16" t="s">
        <v>277</v>
      </c>
      <c r="K244" s="16" t="s">
        <v>278</v>
      </c>
      <c r="L244" s="16" t="s">
        <v>279</v>
      </c>
      <c r="M244" s="16" t="s">
        <v>280</v>
      </c>
      <c r="N244" s="16" t="s">
        <v>276</v>
      </c>
      <c r="O244" s="16" t="s">
        <v>281</v>
      </c>
      <c r="P244" s="158"/>
      <c r="Q244" s="158"/>
    </row>
    <row r="245" spans="1:20" s="12" customFormat="1">
      <c r="A245" s="159" t="s">
        <v>340</v>
      </c>
      <c r="B245" s="159">
        <v>20184226008</v>
      </c>
      <c r="C245" s="16">
        <v>94</v>
      </c>
      <c r="D245" s="159">
        <f>AVERAGE(C245:C256)</f>
        <v>86.285714285714292</v>
      </c>
      <c r="E245" s="8"/>
      <c r="F245" s="8"/>
      <c r="G245" s="8"/>
      <c r="H245" s="16"/>
      <c r="I245" s="16"/>
      <c r="J245" s="159">
        <f>SUM(I245:I256)</f>
        <v>0</v>
      </c>
      <c r="K245" s="159" t="s">
        <v>283</v>
      </c>
      <c r="L245" s="18"/>
      <c r="M245" s="18"/>
      <c r="N245" s="159"/>
      <c r="O245" s="159">
        <f>SUM(N245:N256)</f>
        <v>0</v>
      </c>
      <c r="P245" s="159">
        <f>D245*0.1+J245*0.8+O245*0.1</f>
        <v>8.6285714285714299</v>
      </c>
      <c r="Q245" s="159">
        <f>P245*0.4</f>
        <v>3.451428571428572</v>
      </c>
    </row>
    <row r="246" spans="1:20">
      <c r="A246" s="159"/>
      <c r="B246" s="159"/>
      <c r="C246" s="19">
        <v>86</v>
      </c>
      <c r="D246" s="159"/>
      <c r="E246" s="8"/>
      <c r="F246" s="8"/>
      <c r="G246" s="8"/>
      <c r="H246" s="16"/>
      <c r="I246" s="16"/>
      <c r="J246" s="159"/>
      <c r="K246" s="159"/>
      <c r="L246" s="18"/>
      <c r="M246" s="18"/>
      <c r="N246" s="159"/>
      <c r="O246" s="159"/>
      <c r="P246" s="159"/>
      <c r="Q246" s="159"/>
    </row>
    <row r="247" spans="1:20">
      <c r="A247" s="159"/>
      <c r="B247" s="159"/>
      <c r="C247" s="16">
        <v>83</v>
      </c>
      <c r="D247" s="159"/>
      <c r="E247" s="8"/>
      <c r="F247" s="8"/>
      <c r="G247" s="8"/>
      <c r="H247" s="16"/>
      <c r="I247" s="16"/>
      <c r="J247" s="159"/>
      <c r="K247" s="159"/>
      <c r="L247" s="18"/>
      <c r="M247" s="18"/>
      <c r="N247" s="159"/>
      <c r="O247" s="159"/>
      <c r="P247" s="159"/>
      <c r="Q247" s="159"/>
    </row>
    <row r="248" spans="1:20">
      <c r="A248" s="159"/>
      <c r="B248" s="159"/>
      <c r="C248" s="16">
        <v>95</v>
      </c>
      <c r="D248" s="159"/>
      <c r="E248" s="8"/>
      <c r="F248" s="8"/>
      <c r="G248" s="8"/>
      <c r="H248" s="16"/>
      <c r="I248" s="16"/>
      <c r="J248" s="159"/>
      <c r="K248" s="159"/>
      <c r="L248" s="18"/>
      <c r="M248" s="18"/>
      <c r="N248" s="159"/>
      <c r="O248" s="159"/>
      <c r="P248" s="159"/>
      <c r="Q248" s="159"/>
    </row>
    <row r="249" spans="1:20">
      <c r="A249" s="159"/>
      <c r="B249" s="159"/>
      <c r="C249" s="16">
        <v>70</v>
      </c>
      <c r="D249" s="159"/>
      <c r="E249" s="8"/>
      <c r="F249" s="8"/>
      <c r="G249" s="8"/>
      <c r="H249" s="16"/>
      <c r="I249" s="16"/>
      <c r="J249" s="159"/>
      <c r="K249" s="159" t="s">
        <v>284</v>
      </c>
      <c r="L249" s="18"/>
      <c r="M249" s="18"/>
      <c r="N249" s="159"/>
      <c r="O249" s="159"/>
      <c r="P249" s="159"/>
      <c r="Q249" s="159"/>
    </row>
    <row r="250" spans="1:20">
      <c r="A250" s="159"/>
      <c r="B250" s="159"/>
      <c r="C250" s="16">
        <v>87</v>
      </c>
      <c r="D250" s="159"/>
      <c r="E250" s="8"/>
      <c r="F250" s="8"/>
      <c r="G250" s="8"/>
      <c r="H250" s="16"/>
      <c r="I250" s="16"/>
      <c r="J250" s="159"/>
      <c r="K250" s="159"/>
      <c r="L250" s="18"/>
      <c r="M250" s="18"/>
      <c r="N250" s="159"/>
      <c r="O250" s="159"/>
      <c r="P250" s="159"/>
      <c r="Q250" s="159"/>
    </row>
    <row r="251" spans="1:20">
      <c r="A251" s="159"/>
      <c r="B251" s="159"/>
      <c r="C251" s="16">
        <v>89</v>
      </c>
      <c r="D251" s="159"/>
      <c r="E251" s="8"/>
      <c r="F251" s="8"/>
      <c r="G251" s="8"/>
      <c r="H251" s="16"/>
      <c r="I251" s="16"/>
      <c r="J251" s="159"/>
      <c r="K251" s="159"/>
      <c r="L251" s="18"/>
      <c r="M251" s="18"/>
      <c r="N251" s="159"/>
      <c r="O251" s="159"/>
      <c r="P251" s="159"/>
      <c r="Q251" s="159"/>
      <c r="S251" s="20"/>
      <c r="T251" s="20"/>
    </row>
    <row r="252" spans="1:20">
      <c r="A252" s="159"/>
      <c r="B252" s="159"/>
      <c r="C252" s="16"/>
      <c r="D252" s="159"/>
      <c r="E252" s="8"/>
      <c r="F252" s="8"/>
      <c r="G252" s="8"/>
      <c r="H252" s="16"/>
      <c r="I252" s="16"/>
      <c r="J252" s="159"/>
      <c r="K252" s="159"/>
      <c r="L252" s="18"/>
      <c r="M252" s="18"/>
      <c r="N252" s="159"/>
      <c r="O252" s="159"/>
      <c r="P252" s="159"/>
      <c r="Q252" s="159"/>
      <c r="S252" s="20"/>
      <c r="T252" s="20"/>
    </row>
    <row r="253" spans="1:20">
      <c r="A253" s="159"/>
      <c r="B253" s="159"/>
      <c r="C253" s="16"/>
      <c r="D253" s="159"/>
      <c r="E253" s="8"/>
      <c r="F253" s="8"/>
      <c r="G253" s="8"/>
      <c r="H253" s="16"/>
      <c r="I253" s="16"/>
      <c r="J253" s="159"/>
      <c r="K253" s="159" t="s">
        <v>287</v>
      </c>
      <c r="L253" s="18"/>
      <c r="M253" s="18"/>
      <c r="N253" s="159"/>
      <c r="O253" s="159"/>
      <c r="P253" s="159"/>
      <c r="Q253" s="159"/>
      <c r="S253" s="20"/>
      <c r="T253" s="20"/>
    </row>
    <row r="254" spans="1:20">
      <c r="A254" s="159"/>
      <c r="B254" s="159"/>
      <c r="C254" s="16"/>
      <c r="D254" s="159"/>
      <c r="E254" s="8"/>
      <c r="F254" s="8"/>
      <c r="G254" s="8"/>
      <c r="H254" s="16"/>
      <c r="I254" s="16"/>
      <c r="J254" s="159"/>
      <c r="K254" s="159"/>
      <c r="L254" s="18"/>
      <c r="M254" s="18"/>
      <c r="N254" s="159"/>
      <c r="O254" s="159"/>
      <c r="P254" s="159"/>
      <c r="Q254" s="159"/>
      <c r="S254" s="20"/>
      <c r="T254" s="20"/>
    </row>
    <row r="255" spans="1:20">
      <c r="A255" s="159"/>
      <c r="B255" s="159"/>
      <c r="C255" s="16"/>
      <c r="D255" s="159"/>
      <c r="E255" s="8"/>
      <c r="F255" s="8"/>
      <c r="G255" s="8"/>
      <c r="H255" s="16"/>
      <c r="I255" s="16"/>
      <c r="J255" s="159"/>
      <c r="K255" s="159"/>
      <c r="L255" s="18"/>
      <c r="M255" s="18"/>
      <c r="N255" s="159"/>
      <c r="O255" s="159"/>
      <c r="P255" s="159"/>
      <c r="Q255" s="159"/>
      <c r="S255" s="20"/>
      <c r="T255" s="20"/>
    </row>
    <row r="256" spans="1:20">
      <c r="A256" s="159"/>
      <c r="B256" s="159"/>
      <c r="C256" s="16"/>
      <c r="D256" s="159"/>
      <c r="E256" s="8"/>
      <c r="F256" s="8"/>
      <c r="G256" s="8"/>
      <c r="H256" s="16"/>
      <c r="I256" s="16"/>
      <c r="J256" s="159"/>
      <c r="K256" s="159"/>
      <c r="L256" s="18"/>
      <c r="M256" s="18"/>
      <c r="N256" s="159"/>
      <c r="O256" s="159"/>
      <c r="P256" s="159"/>
      <c r="Q256" s="159"/>
      <c r="S256" s="20"/>
      <c r="T256" s="20"/>
    </row>
    <row r="257" spans="1:18" s="12" customFormat="1">
      <c r="A257" s="12" t="s">
        <v>288</v>
      </c>
      <c r="C257" s="12" t="s">
        <v>289</v>
      </c>
      <c r="D257" s="21" t="s">
        <v>290</v>
      </c>
      <c r="E257" s="21" t="s">
        <v>291</v>
      </c>
      <c r="F257" s="21" t="s">
        <v>291</v>
      </c>
      <c r="G257" s="21" t="s">
        <v>292</v>
      </c>
      <c r="H257" s="21" t="s">
        <v>292</v>
      </c>
      <c r="I257" s="21" t="s">
        <v>291</v>
      </c>
      <c r="J257" s="21" t="s">
        <v>290</v>
      </c>
      <c r="L257" s="12" t="s">
        <v>292</v>
      </c>
      <c r="M257" s="12" t="s">
        <v>293</v>
      </c>
      <c r="N257" s="12" t="s">
        <v>291</v>
      </c>
      <c r="O257" s="12" t="s">
        <v>290</v>
      </c>
      <c r="P257" s="12" t="s">
        <v>290</v>
      </c>
      <c r="Q257" s="12" t="s">
        <v>290</v>
      </c>
    </row>
    <row r="258" spans="1:18">
      <c r="A258" s="151" t="s">
        <v>294</v>
      </c>
      <c r="B258" s="151"/>
      <c r="C258" s="151"/>
      <c r="D258" s="151"/>
      <c r="E258" s="151"/>
      <c r="F258" s="151"/>
      <c r="G258" s="151"/>
      <c r="H258" s="151"/>
      <c r="I258" s="151"/>
      <c r="J258" s="151"/>
      <c r="K258" s="151"/>
      <c r="L258" s="151"/>
      <c r="M258" s="151"/>
      <c r="N258" s="151"/>
      <c r="O258" s="151"/>
      <c r="P258" s="151"/>
      <c r="Q258" s="151"/>
      <c r="R258" s="20"/>
    </row>
    <row r="259" spans="1:18" ht="33.75" customHeight="1">
      <c r="A259" s="151"/>
      <c r="B259" s="151"/>
      <c r="C259" s="151"/>
      <c r="D259" s="151"/>
      <c r="E259" s="151"/>
      <c r="F259" s="151"/>
      <c r="G259" s="151"/>
      <c r="H259" s="151"/>
      <c r="I259" s="151"/>
      <c r="J259" s="151"/>
      <c r="K259" s="151"/>
      <c r="L259" s="151"/>
      <c r="M259" s="151"/>
      <c r="N259" s="151"/>
      <c r="O259" s="151"/>
      <c r="P259" s="151"/>
      <c r="Q259" s="151"/>
      <c r="R259" s="20"/>
    </row>
    <row r="260" spans="1:18" ht="25.5" customHeight="1">
      <c r="A260" s="158" t="s">
        <v>61</v>
      </c>
      <c r="B260" s="158" t="s">
        <v>62</v>
      </c>
      <c r="C260" s="158" t="s">
        <v>268</v>
      </c>
      <c r="D260" s="158"/>
      <c r="E260" s="158"/>
      <c r="F260" s="148" t="s">
        <v>269</v>
      </c>
      <c r="G260" s="150"/>
      <c r="H260" s="150"/>
      <c r="I260" s="150"/>
      <c r="J260" s="150"/>
      <c r="K260" s="149"/>
      <c r="L260" s="148" t="s">
        <v>295</v>
      </c>
      <c r="M260" s="150"/>
      <c r="N260" s="150"/>
      <c r="O260" s="149"/>
      <c r="P260" s="158" t="s">
        <v>67</v>
      </c>
      <c r="Q260" s="158" t="s">
        <v>66</v>
      </c>
      <c r="R260" s="20"/>
    </row>
    <row r="261" spans="1:18">
      <c r="A261" s="158"/>
      <c r="B261" s="158"/>
      <c r="C261" s="15" t="s">
        <v>270</v>
      </c>
      <c r="D261" s="15" t="s">
        <v>296</v>
      </c>
      <c r="E261" s="15" t="s">
        <v>297</v>
      </c>
      <c r="F261" s="16" t="s">
        <v>272</v>
      </c>
      <c r="G261" s="16" t="s">
        <v>273</v>
      </c>
      <c r="H261" s="16" t="s">
        <v>274</v>
      </c>
      <c r="I261" s="16" t="s">
        <v>275</v>
      </c>
      <c r="J261" s="16" t="s">
        <v>276</v>
      </c>
      <c r="K261" s="16" t="s">
        <v>277</v>
      </c>
      <c r="L261" s="16" t="s">
        <v>279</v>
      </c>
      <c r="M261" s="16" t="s">
        <v>280</v>
      </c>
      <c r="N261" s="16" t="s">
        <v>276</v>
      </c>
      <c r="O261" s="16" t="s">
        <v>281</v>
      </c>
      <c r="P261" s="158"/>
      <c r="Q261" s="158"/>
      <c r="R261" s="20"/>
    </row>
    <row r="262" spans="1:18">
      <c r="A262" s="159" t="s">
        <v>341</v>
      </c>
      <c r="B262" s="159">
        <v>20184226008</v>
      </c>
      <c r="C262" s="16">
        <v>94</v>
      </c>
      <c r="D262" s="16">
        <v>3</v>
      </c>
      <c r="E262" s="159">
        <f>(C262*D262+C263*D263+C264*D264+C265*D265+C266*D266+C267*D267+C268*D268+C269*D269)/SUM(D262:D269)</f>
        <v>85.944444444444443</v>
      </c>
      <c r="F262" s="8"/>
      <c r="G262" s="8"/>
      <c r="H262" s="8"/>
      <c r="I262" s="16"/>
      <c r="J262" s="16"/>
      <c r="K262" s="159">
        <f>SUM(J262:J273)</f>
        <v>0</v>
      </c>
      <c r="L262" s="18"/>
      <c r="M262" s="18"/>
      <c r="N262" s="18"/>
      <c r="O262" s="159">
        <v>60</v>
      </c>
      <c r="P262" s="159">
        <f>Q245</f>
        <v>3.451428571428572</v>
      </c>
      <c r="Q262" s="159">
        <f>E262*0.1+K262*0.4+O262*0.1+P262</f>
        <v>18.045873015873017</v>
      </c>
    </row>
    <row r="263" spans="1:18">
      <c r="A263" s="159"/>
      <c r="B263" s="159"/>
      <c r="C263" s="19">
        <v>86</v>
      </c>
      <c r="D263" s="19">
        <v>3</v>
      </c>
      <c r="E263" s="159"/>
      <c r="F263" s="8"/>
      <c r="G263" s="8"/>
      <c r="H263" s="8"/>
      <c r="I263" s="16"/>
      <c r="J263" s="16"/>
      <c r="K263" s="159"/>
      <c r="L263" s="18"/>
      <c r="M263" s="18"/>
      <c r="O263" s="159"/>
      <c r="P263" s="159"/>
      <c r="Q263" s="159"/>
    </row>
    <row r="264" spans="1:18">
      <c r="A264" s="159"/>
      <c r="B264" s="159"/>
      <c r="C264" s="16">
        <v>83</v>
      </c>
      <c r="D264" s="16">
        <v>3</v>
      </c>
      <c r="E264" s="159"/>
      <c r="F264" s="8"/>
      <c r="G264" s="8"/>
      <c r="H264" s="8"/>
      <c r="I264" s="16"/>
      <c r="J264" s="16"/>
      <c r="K264" s="159"/>
      <c r="L264" s="18"/>
      <c r="M264" s="18"/>
      <c r="N264" s="18"/>
      <c r="O264" s="159"/>
      <c r="P264" s="159"/>
      <c r="Q264" s="159"/>
    </row>
    <row r="265" spans="1:18">
      <c r="A265" s="159"/>
      <c r="B265" s="159"/>
      <c r="C265" s="16">
        <v>95</v>
      </c>
      <c r="D265" s="16">
        <v>3</v>
      </c>
      <c r="E265" s="159"/>
      <c r="F265" s="8"/>
      <c r="G265" s="8"/>
      <c r="H265" s="8"/>
      <c r="I265" s="16"/>
      <c r="J265" s="16"/>
      <c r="K265" s="159"/>
      <c r="L265" s="18"/>
      <c r="M265" s="18"/>
      <c r="N265" s="18"/>
      <c r="O265" s="159"/>
      <c r="P265" s="159"/>
      <c r="Q265" s="159"/>
    </row>
    <row r="266" spans="1:18">
      <c r="A266" s="159"/>
      <c r="B266" s="159"/>
      <c r="C266" s="16">
        <v>70</v>
      </c>
      <c r="D266" s="16">
        <v>3</v>
      </c>
      <c r="E266" s="159"/>
      <c r="F266" s="8"/>
      <c r="G266" s="8"/>
      <c r="H266" s="8"/>
      <c r="I266" s="16"/>
      <c r="J266" s="16"/>
      <c r="K266" s="159"/>
      <c r="L266" s="18"/>
      <c r="M266" s="18"/>
      <c r="N266" s="18"/>
      <c r="O266" s="159"/>
      <c r="P266" s="159"/>
      <c r="Q266" s="159"/>
    </row>
    <row r="267" spans="1:18">
      <c r="A267" s="159"/>
      <c r="B267" s="159"/>
      <c r="C267" s="16">
        <v>87</v>
      </c>
      <c r="D267" s="16">
        <v>2</v>
      </c>
      <c r="E267" s="159"/>
      <c r="F267" s="8"/>
      <c r="G267" s="8"/>
      <c r="H267" s="8"/>
      <c r="I267" s="16"/>
      <c r="J267" s="16"/>
      <c r="K267" s="159"/>
      <c r="L267" s="18"/>
      <c r="M267" s="18"/>
      <c r="N267" s="18"/>
      <c r="O267" s="159"/>
      <c r="P267" s="159"/>
      <c r="Q267" s="159"/>
    </row>
    <row r="268" spans="1:18">
      <c r="A268" s="159"/>
      <c r="B268" s="159"/>
      <c r="C268" s="16">
        <v>89</v>
      </c>
      <c r="D268" s="16">
        <v>1</v>
      </c>
      <c r="E268" s="159"/>
      <c r="F268" s="8"/>
      <c r="G268" s="8"/>
      <c r="H268" s="8"/>
      <c r="I268" s="16"/>
      <c r="J268" s="16"/>
      <c r="K268" s="159"/>
      <c r="L268" s="18"/>
      <c r="M268" s="18"/>
      <c r="N268" s="18"/>
      <c r="O268" s="159"/>
      <c r="P268" s="159"/>
      <c r="Q268" s="159"/>
    </row>
    <row r="269" spans="1:18">
      <c r="A269" s="159"/>
      <c r="B269" s="159"/>
      <c r="C269" s="16"/>
      <c r="D269" s="16"/>
      <c r="E269" s="159"/>
      <c r="F269" s="8"/>
      <c r="G269" s="8"/>
      <c r="H269" s="8"/>
      <c r="I269" s="16"/>
      <c r="J269" s="16"/>
      <c r="K269" s="159"/>
      <c r="L269" s="18"/>
      <c r="M269" s="18"/>
      <c r="N269" s="18"/>
      <c r="O269" s="159"/>
      <c r="P269" s="159"/>
      <c r="Q269" s="159"/>
    </row>
    <row r="270" spans="1:18">
      <c r="A270" s="159"/>
      <c r="B270" s="159"/>
      <c r="C270" s="8"/>
      <c r="D270" s="16"/>
      <c r="E270" s="159"/>
      <c r="F270" s="8"/>
      <c r="G270" s="8"/>
      <c r="H270" s="8"/>
      <c r="I270" s="16"/>
      <c r="J270" s="16"/>
      <c r="K270" s="159"/>
      <c r="L270" s="18"/>
      <c r="M270" s="18"/>
      <c r="N270" s="18"/>
      <c r="O270" s="159"/>
      <c r="P270" s="159"/>
      <c r="Q270" s="159"/>
    </row>
    <row r="271" spans="1:18">
      <c r="A271" s="159"/>
      <c r="B271" s="159"/>
      <c r="C271" s="8"/>
      <c r="D271" s="16"/>
      <c r="E271" s="159"/>
      <c r="F271" s="8"/>
      <c r="G271" s="8"/>
      <c r="H271" s="8"/>
      <c r="I271" s="16"/>
      <c r="J271" s="16"/>
      <c r="K271" s="159"/>
      <c r="L271" s="18"/>
      <c r="M271" s="18"/>
      <c r="N271" s="18"/>
      <c r="O271" s="159"/>
      <c r="P271" s="159"/>
      <c r="Q271" s="159"/>
    </row>
    <row r="272" spans="1:18">
      <c r="A272" s="159"/>
      <c r="B272" s="159"/>
      <c r="C272" s="8"/>
      <c r="D272" s="16"/>
      <c r="E272" s="159"/>
      <c r="F272" s="8"/>
      <c r="G272" s="8"/>
      <c r="H272" s="8"/>
      <c r="I272" s="16"/>
      <c r="J272" s="16"/>
      <c r="K272" s="159"/>
      <c r="L272" s="18"/>
      <c r="M272" s="18"/>
      <c r="N272" s="18"/>
      <c r="O272" s="159"/>
      <c r="P272" s="159"/>
      <c r="Q272" s="159"/>
    </row>
    <row r="273" spans="1:20">
      <c r="A273" s="159"/>
      <c r="B273" s="159"/>
      <c r="C273" s="8"/>
      <c r="D273" s="16"/>
      <c r="E273" s="159"/>
      <c r="F273" s="8"/>
      <c r="G273" s="8"/>
      <c r="H273" s="8"/>
      <c r="I273" s="16"/>
      <c r="J273" s="16"/>
      <c r="K273" s="159"/>
      <c r="L273" s="18"/>
      <c r="M273" s="18"/>
      <c r="N273" s="18"/>
      <c r="O273" s="159"/>
      <c r="P273" s="159"/>
      <c r="Q273" s="159"/>
    </row>
    <row r="274" spans="1:20">
      <c r="A274" s="12" t="s">
        <v>288</v>
      </c>
      <c r="C274" s="12" t="s">
        <v>289</v>
      </c>
      <c r="D274" s="12" t="s">
        <v>300</v>
      </c>
      <c r="E274" s="21" t="s">
        <v>290</v>
      </c>
      <c r="F274" s="21" t="s">
        <v>291</v>
      </c>
      <c r="G274" s="21" t="s">
        <v>291</v>
      </c>
      <c r="H274" s="21" t="s">
        <v>292</v>
      </c>
      <c r="I274" s="21" t="s">
        <v>292</v>
      </c>
      <c r="J274" s="21" t="s">
        <v>291</v>
      </c>
      <c r="K274" s="21" t="s">
        <v>290</v>
      </c>
      <c r="L274" s="12" t="s">
        <v>292</v>
      </c>
      <c r="M274" s="12" t="s">
        <v>293</v>
      </c>
      <c r="N274" s="12" t="s">
        <v>291</v>
      </c>
      <c r="O274" s="12" t="s">
        <v>290</v>
      </c>
      <c r="P274" s="12" t="s">
        <v>290</v>
      </c>
      <c r="Q274" s="12" t="s">
        <v>290</v>
      </c>
    </row>
    <row r="278" spans="1:20" ht="47.25" customHeight="1">
      <c r="A278" s="156" t="s">
        <v>216</v>
      </c>
      <c r="B278" s="157"/>
      <c r="C278" s="157"/>
      <c r="D278" s="157"/>
      <c r="E278" s="157"/>
      <c r="F278" s="157"/>
      <c r="G278" s="157"/>
      <c r="H278" s="157"/>
      <c r="I278" s="157"/>
      <c r="J278" s="157"/>
      <c r="K278" s="157"/>
      <c r="L278" s="157"/>
      <c r="M278" s="157"/>
      <c r="N278" s="157"/>
      <c r="O278" s="157"/>
      <c r="P278" s="157"/>
      <c r="Q278" s="157"/>
    </row>
    <row r="279" spans="1:20" ht="27" customHeight="1">
      <c r="A279" s="158" t="s">
        <v>61</v>
      </c>
      <c r="B279" s="158" t="s">
        <v>62</v>
      </c>
      <c r="C279" s="158" t="s">
        <v>217</v>
      </c>
      <c r="D279" s="158"/>
      <c r="E279" s="158" t="s">
        <v>218</v>
      </c>
      <c r="F279" s="158"/>
      <c r="G279" s="158"/>
      <c r="H279" s="158"/>
      <c r="I279" s="158"/>
      <c r="J279" s="158"/>
      <c r="K279" s="158" t="s">
        <v>65</v>
      </c>
      <c r="L279" s="158"/>
      <c r="M279" s="158"/>
      <c r="N279" s="158"/>
      <c r="O279" s="158"/>
      <c r="P279" s="158" t="s">
        <v>66</v>
      </c>
      <c r="Q279" s="158" t="s">
        <v>67</v>
      </c>
    </row>
    <row r="280" spans="1:20" ht="15" thickBot="1">
      <c r="A280" s="158"/>
      <c r="B280" s="158"/>
      <c r="C280" s="15" t="s">
        <v>219</v>
      </c>
      <c r="D280" s="15" t="s">
        <v>302</v>
      </c>
      <c r="E280" s="16" t="s">
        <v>70</v>
      </c>
      <c r="F280" s="16" t="s">
        <v>243</v>
      </c>
      <c r="G280" s="16" t="s">
        <v>251</v>
      </c>
      <c r="H280" s="16" t="s">
        <v>220</v>
      </c>
      <c r="I280" s="16" t="s">
        <v>310</v>
      </c>
      <c r="J280" s="16" t="s">
        <v>322</v>
      </c>
      <c r="K280" s="16" t="s">
        <v>252</v>
      </c>
      <c r="L280" s="16" t="s">
        <v>244</v>
      </c>
      <c r="M280" s="16" t="s">
        <v>221</v>
      </c>
      <c r="N280" s="16" t="s">
        <v>222</v>
      </c>
      <c r="O280" s="16" t="s">
        <v>223</v>
      </c>
      <c r="P280" s="158"/>
      <c r="Q280" s="158"/>
    </row>
    <row r="281" spans="1:20" s="12" customFormat="1" ht="53.25" customHeight="1" thickBot="1">
      <c r="A281" s="159" t="s">
        <v>342</v>
      </c>
      <c r="B281" s="159">
        <v>20184226009</v>
      </c>
      <c r="C281" s="8">
        <v>93</v>
      </c>
      <c r="D281" s="159">
        <f>AVERAGE(C281:C292)</f>
        <v>87.75</v>
      </c>
      <c r="E281" s="28" t="s">
        <v>343</v>
      </c>
      <c r="F281" s="8" t="s">
        <v>344</v>
      </c>
      <c r="G281" s="8" t="s">
        <v>254</v>
      </c>
      <c r="H281" s="16" t="s">
        <v>345</v>
      </c>
      <c r="I281" s="16">
        <v>66.67</v>
      </c>
      <c r="J281" s="159">
        <f>SUM(I281:I292)</f>
        <v>66.67</v>
      </c>
      <c r="K281" s="159" t="s">
        <v>229</v>
      </c>
      <c r="L281" s="18" t="s">
        <v>346</v>
      </c>
      <c r="M281" s="18" t="s">
        <v>347</v>
      </c>
      <c r="N281" s="159">
        <v>5</v>
      </c>
      <c r="O281" s="159">
        <f>SUM(N281:N292)</f>
        <v>5</v>
      </c>
      <c r="P281" s="159">
        <f>D281*0.1+J281*0.8+O281*0.1</f>
        <v>62.611000000000004</v>
      </c>
      <c r="Q281" s="159">
        <f>P281*0.4</f>
        <v>25.044400000000003</v>
      </c>
    </row>
    <row r="282" spans="1:20">
      <c r="A282" s="159"/>
      <c r="B282" s="159"/>
      <c r="C282" s="8">
        <v>86</v>
      </c>
      <c r="D282" s="159"/>
      <c r="E282" s="8"/>
      <c r="F282" s="8"/>
      <c r="G282" s="8"/>
      <c r="H282" s="16"/>
      <c r="I282" s="16"/>
      <c r="J282" s="159"/>
      <c r="K282" s="159"/>
      <c r="L282" s="18"/>
      <c r="M282" s="18"/>
      <c r="N282" s="159"/>
      <c r="O282" s="159"/>
      <c r="P282" s="159"/>
      <c r="Q282" s="159"/>
    </row>
    <row r="283" spans="1:20">
      <c r="A283" s="159"/>
      <c r="B283" s="159"/>
      <c r="C283" s="8">
        <v>92</v>
      </c>
      <c r="D283" s="159"/>
      <c r="E283" s="8"/>
      <c r="F283" s="8"/>
      <c r="G283" s="8"/>
      <c r="H283" s="16"/>
      <c r="I283" s="16"/>
      <c r="J283" s="159"/>
      <c r="K283" s="159"/>
      <c r="L283" s="18"/>
      <c r="M283" s="18"/>
      <c r="N283" s="159"/>
      <c r="O283" s="159"/>
      <c r="P283" s="159"/>
      <c r="Q283" s="159"/>
    </row>
    <row r="284" spans="1:20">
      <c r="A284" s="159"/>
      <c r="B284" s="159"/>
      <c r="C284" s="8">
        <v>78</v>
      </c>
      <c r="D284" s="159"/>
      <c r="E284" s="8"/>
      <c r="F284" s="8"/>
      <c r="G284" s="8"/>
      <c r="H284" s="16"/>
      <c r="I284" s="16"/>
      <c r="J284" s="159"/>
      <c r="K284" s="159"/>
      <c r="L284" s="18"/>
      <c r="M284" s="18"/>
      <c r="N284" s="159"/>
      <c r="O284" s="159"/>
      <c r="P284" s="159"/>
      <c r="Q284" s="159"/>
    </row>
    <row r="285" spans="1:20">
      <c r="A285" s="159"/>
      <c r="B285" s="159"/>
      <c r="C285" s="8">
        <v>80</v>
      </c>
      <c r="D285" s="159"/>
      <c r="E285" s="8"/>
      <c r="F285" s="8"/>
      <c r="G285" s="8"/>
      <c r="H285" s="16"/>
      <c r="I285" s="16"/>
      <c r="J285" s="159"/>
      <c r="K285" s="159" t="s">
        <v>304</v>
      </c>
      <c r="L285" s="18"/>
      <c r="M285" s="18"/>
      <c r="N285" s="159"/>
      <c r="O285" s="159"/>
      <c r="P285" s="159"/>
      <c r="Q285" s="159"/>
    </row>
    <row r="286" spans="1:20">
      <c r="A286" s="159"/>
      <c r="B286" s="159"/>
      <c r="C286" s="8">
        <v>96</v>
      </c>
      <c r="D286" s="159"/>
      <c r="E286" s="8"/>
      <c r="F286" s="8"/>
      <c r="G286" s="8"/>
      <c r="H286" s="16"/>
      <c r="I286" s="16"/>
      <c r="J286" s="159"/>
      <c r="K286" s="159"/>
      <c r="L286" s="18"/>
      <c r="M286" s="18"/>
      <c r="N286" s="159"/>
      <c r="O286" s="159"/>
      <c r="P286" s="159"/>
      <c r="Q286" s="159"/>
    </row>
    <row r="287" spans="1:20">
      <c r="A287" s="159"/>
      <c r="B287" s="159"/>
      <c r="C287" s="8">
        <v>87</v>
      </c>
      <c r="D287" s="159"/>
      <c r="E287" s="8"/>
      <c r="F287" s="8"/>
      <c r="G287" s="8"/>
      <c r="H287" s="16"/>
      <c r="I287" s="16"/>
      <c r="J287" s="159"/>
      <c r="K287" s="159"/>
      <c r="L287" s="18"/>
      <c r="M287" s="18"/>
      <c r="N287" s="159"/>
      <c r="O287" s="159"/>
      <c r="P287" s="159"/>
      <c r="Q287" s="159"/>
      <c r="S287" s="20"/>
      <c r="T287" s="20"/>
    </row>
    <row r="288" spans="1:20">
      <c r="A288" s="159"/>
      <c r="B288" s="159"/>
      <c r="C288" s="8">
        <v>90</v>
      </c>
      <c r="D288" s="159"/>
      <c r="E288" s="8"/>
      <c r="F288" s="8"/>
      <c r="G288" s="8"/>
      <c r="H288" s="16"/>
      <c r="I288" s="16"/>
      <c r="J288" s="159"/>
      <c r="K288" s="159"/>
      <c r="L288" s="18"/>
      <c r="M288" s="18"/>
      <c r="N288" s="159"/>
      <c r="O288" s="159"/>
      <c r="P288" s="159"/>
      <c r="Q288" s="159"/>
      <c r="S288" s="20"/>
      <c r="T288" s="20"/>
    </row>
    <row r="289" spans="1:20">
      <c r="A289" s="159"/>
      <c r="B289" s="159"/>
      <c r="C289" s="16"/>
      <c r="D289" s="159"/>
      <c r="E289" s="8"/>
      <c r="F289" s="8"/>
      <c r="G289" s="8"/>
      <c r="H289" s="16"/>
      <c r="I289" s="16"/>
      <c r="J289" s="159"/>
      <c r="K289" s="159" t="s">
        <v>261</v>
      </c>
      <c r="L289" s="18"/>
      <c r="M289" s="18"/>
      <c r="N289" s="159"/>
      <c r="O289" s="159"/>
      <c r="P289" s="159"/>
      <c r="Q289" s="159"/>
      <c r="S289" s="20"/>
      <c r="T289" s="20"/>
    </row>
    <row r="290" spans="1:20">
      <c r="A290" s="159"/>
      <c r="B290" s="159"/>
      <c r="C290" s="16"/>
      <c r="D290" s="159"/>
      <c r="E290" s="8"/>
      <c r="F290" s="8"/>
      <c r="G290" s="8"/>
      <c r="H290" s="16"/>
      <c r="I290" s="16"/>
      <c r="J290" s="159"/>
      <c r="K290" s="159"/>
      <c r="L290" s="18"/>
      <c r="M290" s="18"/>
      <c r="N290" s="159"/>
      <c r="O290" s="159"/>
      <c r="P290" s="159"/>
      <c r="Q290" s="159"/>
      <c r="S290" s="20"/>
      <c r="T290" s="20"/>
    </row>
    <row r="291" spans="1:20">
      <c r="A291" s="159"/>
      <c r="B291" s="159"/>
      <c r="C291" s="16"/>
      <c r="D291" s="159"/>
      <c r="E291" s="8"/>
      <c r="F291" s="8"/>
      <c r="G291" s="8"/>
      <c r="H291" s="16"/>
      <c r="I291" s="16"/>
      <c r="J291" s="159"/>
      <c r="K291" s="159"/>
      <c r="L291" s="18"/>
      <c r="M291" s="18"/>
      <c r="N291" s="159"/>
      <c r="O291" s="159"/>
      <c r="P291" s="159"/>
      <c r="Q291" s="159"/>
      <c r="S291" s="20"/>
      <c r="T291" s="20"/>
    </row>
    <row r="292" spans="1:20">
      <c r="A292" s="159"/>
      <c r="B292" s="159"/>
      <c r="C292" s="16"/>
      <c r="D292" s="159"/>
      <c r="E292" s="8"/>
      <c r="F292" s="8"/>
      <c r="G292" s="8"/>
      <c r="H292" s="16"/>
      <c r="I292" s="16"/>
      <c r="J292" s="159"/>
      <c r="K292" s="159"/>
      <c r="L292" s="18"/>
      <c r="M292" s="18"/>
      <c r="N292" s="159"/>
      <c r="O292" s="159"/>
      <c r="P292" s="159"/>
      <c r="Q292" s="159"/>
      <c r="S292" s="20"/>
      <c r="T292" s="20"/>
    </row>
    <row r="293" spans="1:20" s="12" customFormat="1">
      <c r="A293" s="12" t="s">
        <v>348</v>
      </c>
      <c r="C293" s="12" t="s">
        <v>233</v>
      </c>
      <c r="D293" s="21" t="s">
        <v>306</v>
      </c>
      <c r="E293" s="21" t="s">
        <v>235</v>
      </c>
      <c r="F293" s="21" t="s">
        <v>235</v>
      </c>
      <c r="G293" s="21" t="s">
        <v>234</v>
      </c>
      <c r="H293" s="21" t="s">
        <v>234</v>
      </c>
      <c r="I293" s="21" t="s">
        <v>235</v>
      </c>
      <c r="J293" s="21" t="s">
        <v>236</v>
      </c>
      <c r="L293" s="12" t="s">
        <v>234</v>
      </c>
      <c r="M293" s="12" t="s">
        <v>237</v>
      </c>
      <c r="N293" s="12" t="s">
        <v>235</v>
      </c>
      <c r="O293" s="12" t="s">
        <v>236</v>
      </c>
      <c r="P293" s="12" t="s">
        <v>236</v>
      </c>
      <c r="Q293" s="12" t="s">
        <v>236</v>
      </c>
    </row>
    <row r="294" spans="1:20">
      <c r="A294" s="151" t="s">
        <v>238</v>
      </c>
      <c r="B294" s="151"/>
      <c r="C294" s="151"/>
      <c r="D294" s="151"/>
      <c r="E294" s="151"/>
      <c r="F294" s="151"/>
      <c r="G294" s="151"/>
      <c r="H294" s="151"/>
      <c r="I294" s="151"/>
      <c r="J294" s="151"/>
      <c r="K294" s="151"/>
      <c r="L294" s="151"/>
      <c r="M294" s="151"/>
      <c r="N294" s="151"/>
      <c r="O294" s="151"/>
      <c r="P294" s="151"/>
      <c r="Q294" s="151"/>
      <c r="R294" s="20"/>
    </row>
    <row r="295" spans="1:20" ht="33.75" customHeight="1">
      <c r="A295" s="151"/>
      <c r="B295" s="151"/>
      <c r="C295" s="151"/>
      <c r="D295" s="151"/>
      <c r="E295" s="151"/>
      <c r="F295" s="151"/>
      <c r="G295" s="151"/>
      <c r="H295" s="151"/>
      <c r="I295" s="151"/>
      <c r="J295" s="151"/>
      <c r="K295" s="151"/>
      <c r="L295" s="151"/>
      <c r="M295" s="151"/>
      <c r="N295" s="151"/>
      <c r="O295" s="151"/>
      <c r="P295" s="151"/>
      <c r="Q295" s="151"/>
      <c r="R295" s="20"/>
    </row>
    <row r="296" spans="1:20" ht="25.5" customHeight="1">
      <c r="A296" s="158" t="s">
        <v>61</v>
      </c>
      <c r="B296" s="158" t="s">
        <v>62</v>
      </c>
      <c r="C296" s="158" t="s">
        <v>349</v>
      </c>
      <c r="D296" s="158"/>
      <c r="E296" s="158"/>
      <c r="F296" s="148" t="s">
        <v>218</v>
      </c>
      <c r="G296" s="150"/>
      <c r="H296" s="150"/>
      <c r="I296" s="150"/>
      <c r="J296" s="150"/>
      <c r="K296" s="149"/>
      <c r="L296" s="148" t="s">
        <v>239</v>
      </c>
      <c r="M296" s="150"/>
      <c r="N296" s="150"/>
      <c r="O296" s="149"/>
      <c r="P296" s="158" t="s">
        <v>67</v>
      </c>
      <c r="Q296" s="158" t="s">
        <v>66</v>
      </c>
      <c r="R296" s="20"/>
    </row>
    <row r="297" spans="1:20" ht="15" thickBot="1">
      <c r="A297" s="158"/>
      <c r="B297" s="158"/>
      <c r="C297" s="15" t="s">
        <v>219</v>
      </c>
      <c r="D297" s="15" t="s">
        <v>240</v>
      </c>
      <c r="E297" s="15" t="s">
        <v>241</v>
      </c>
      <c r="F297" s="16" t="s">
        <v>70</v>
      </c>
      <c r="G297" s="16" t="s">
        <v>243</v>
      </c>
      <c r="H297" s="16" t="s">
        <v>251</v>
      </c>
      <c r="I297" s="16" t="s">
        <v>220</v>
      </c>
      <c r="J297" s="16" t="s">
        <v>222</v>
      </c>
      <c r="K297" s="16" t="s">
        <v>322</v>
      </c>
      <c r="L297" s="16" t="s">
        <v>244</v>
      </c>
      <c r="M297" s="16" t="s">
        <v>221</v>
      </c>
      <c r="N297" s="16" t="s">
        <v>222</v>
      </c>
      <c r="O297" s="16" t="s">
        <v>223</v>
      </c>
      <c r="P297" s="158"/>
      <c r="Q297" s="158"/>
      <c r="R297" s="20"/>
    </row>
    <row r="298" spans="1:20" ht="45.75" customHeight="1" thickBot="1">
      <c r="A298" s="159" t="s">
        <v>342</v>
      </c>
      <c r="B298" s="159">
        <v>20184226009</v>
      </c>
      <c r="C298" s="8">
        <v>93</v>
      </c>
      <c r="D298" s="16">
        <v>3</v>
      </c>
      <c r="E298" s="159">
        <f>(C298*D298+C299*D299+C300*D300+C301*D301+C302*D302+C303*D303+C304*D304+C305*D305+C306*D306+C307*D307+C308*D308+C309*D309)/SUM(D298:D309)</f>
        <v>87.571428571428569</v>
      </c>
      <c r="F298" s="28" t="s">
        <v>350</v>
      </c>
      <c r="G298" s="8" t="s">
        <v>344</v>
      </c>
      <c r="H298" s="8" t="s">
        <v>351</v>
      </c>
      <c r="I298" s="16" t="s">
        <v>345</v>
      </c>
      <c r="J298" s="16">
        <v>26.67</v>
      </c>
      <c r="K298" s="159">
        <f>SUM(J298:J309)</f>
        <v>26.67</v>
      </c>
      <c r="L298" s="18" t="s">
        <v>346</v>
      </c>
      <c r="M298" s="18" t="s">
        <v>352</v>
      </c>
      <c r="N298" s="159">
        <v>5</v>
      </c>
      <c r="O298" s="159">
        <v>65</v>
      </c>
      <c r="P298" s="159">
        <f>Q281</f>
        <v>25.044400000000003</v>
      </c>
      <c r="Q298" s="159">
        <f>E298*0.1+K298*0.4+O298*0.1+P298</f>
        <v>50.969542857142862</v>
      </c>
    </row>
    <row r="299" spans="1:20">
      <c r="A299" s="159"/>
      <c r="B299" s="159"/>
      <c r="C299" s="8">
        <v>86</v>
      </c>
      <c r="D299" s="19">
        <v>3</v>
      </c>
      <c r="E299" s="159"/>
      <c r="F299" s="8"/>
      <c r="G299" s="8"/>
      <c r="H299" s="8"/>
      <c r="I299" s="16"/>
      <c r="J299" s="16"/>
      <c r="K299" s="159"/>
      <c r="L299" s="18"/>
      <c r="M299" s="18"/>
      <c r="N299" s="159"/>
      <c r="O299" s="159"/>
      <c r="P299" s="159"/>
      <c r="Q299" s="159"/>
    </row>
    <row r="300" spans="1:20">
      <c r="A300" s="159"/>
      <c r="B300" s="159"/>
      <c r="C300" s="8">
        <v>92</v>
      </c>
      <c r="D300" s="16">
        <v>3</v>
      </c>
      <c r="E300" s="159"/>
      <c r="F300" s="8"/>
      <c r="G300" s="8"/>
      <c r="H300" s="8"/>
      <c r="I300" s="16"/>
      <c r="J300" s="16"/>
      <c r="K300" s="159"/>
      <c r="L300" s="18"/>
      <c r="M300" s="18"/>
      <c r="N300" s="159"/>
      <c r="O300" s="159"/>
      <c r="P300" s="159"/>
      <c r="Q300" s="159"/>
    </row>
    <row r="301" spans="1:20">
      <c r="A301" s="159"/>
      <c r="B301" s="159"/>
      <c r="C301" s="8">
        <v>78</v>
      </c>
      <c r="D301" s="16">
        <v>3</v>
      </c>
      <c r="E301" s="159"/>
      <c r="F301" s="8"/>
      <c r="G301" s="8"/>
      <c r="H301" s="8"/>
      <c r="I301" s="16"/>
      <c r="J301" s="16"/>
      <c r="K301" s="159"/>
      <c r="L301" s="18"/>
      <c r="M301" s="18"/>
      <c r="N301" s="159"/>
      <c r="O301" s="159"/>
      <c r="P301" s="159"/>
      <c r="Q301" s="159"/>
    </row>
    <row r="302" spans="1:20">
      <c r="A302" s="159"/>
      <c r="B302" s="159"/>
      <c r="C302" s="8">
        <v>80</v>
      </c>
      <c r="D302" s="16">
        <v>3</v>
      </c>
      <c r="E302" s="159"/>
      <c r="F302" s="8"/>
      <c r="G302" s="8"/>
      <c r="H302" s="8"/>
      <c r="I302" s="16"/>
      <c r="J302" s="16"/>
      <c r="K302" s="159"/>
      <c r="L302" s="18"/>
      <c r="M302" s="18"/>
      <c r="N302" s="159"/>
      <c r="O302" s="159"/>
      <c r="P302" s="159"/>
      <c r="Q302" s="159"/>
    </row>
    <row r="303" spans="1:20">
      <c r="A303" s="159"/>
      <c r="B303" s="159"/>
      <c r="C303" s="8">
        <v>96</v>
      </c>
      <c r="D303" s="16">
        <v>3</v>
      </c>
      <c r="E303" s="159"/>
      <c r="F303" s="8"/>
      <c r="G303" s="8"/>
      <c r="H303" s="8"/>
      <c r="I303" s="16"/>
      <c r="J303" s="16"/>
      <c r="K303" s="159"/>
      <c r="L303" s="18"/>
      <c r="M303" s="18"/>
      <c r="N303" s="159"/>
      <c r="O303" s="159"/>
      <c r="P303" s="159"/>
      <c r="Q303" s="159"/>
    </row>
    <row r="304" spans="1:20">
      <c r="A304" s="159"/>
      <c r="B304" s="159"/>
      <c r="C304" s="8">
        <v>87</v>
      </c>
      <c r="D304" s="16">
        <v>2</v>
      </c>
      <c r="E304" s="159"/>
      <c r="F304" s="8"/>
      <c r="G304" s="8"/>
      <c r="H304" s="8"/>
      <c r="I304" s="16"/>
      <c r="J304" s="16"/>
      <c r="K304" s="159"/>
      <c r="L304" s="18"/>
      <c r="M304" s="18"/>
      <c r="N304" s="159"/>
      <c r="O304" s="159"/>
      <c r="P304" s="159"/>
      <c r="Q304" s="159"/>
    </row>
    <row r="305" spans="1:17" ht="0.75" customHeight="1">
      <c r="A305" s="159"/>
      <c r="B305" s="159"/>
      <c r="C305" s="8">
        <v>90</v>
      </c>
      <c r="D305" s="16">
        <v>1</v>
      </c>
      <c r="E305" s="159"/>
      <c r="F305" s="8"/>
      <c r="G305" s="8"/>
      <c r="H305" s="8"/>
      <c r="I305" s="16"/>
      <c r="J305" s="16"/>
      <c r="K305" s="159"/>
      <c r="L305" s="18"/>
      <c r="M305" s="18"/>
      <c r="N305" s="159"/>
      <c r="O305" s="159"/>
      <c r="P305" s="159"/>
      <c r="Q305" s="159"/>
    </row>
    <row r="306" spans="1:17" ht="14.25" hidden="1" customHeight="1">
      <c r="A306" s="159"/>
      <c r="B306" s="159"/>
      <c r="C306" s="8"/>
      <c r="D306" s="16"/>
      <c r="E306" s="159"/>
      <c r="F306" s="8"/>
      <c r="G306" s="8"/>
      <c r="H306" s="8"/>
      <c r="I306" s="16"/>
      <c r="J306" s="16"/>
      <c r="K306" s="159"/>
      <c r="L306" s="18"/>
      <c r="M306" s="18"/>
      <c r="N306" s="159"/>
      <c r="O306" s="159"/>
      <c r="P306" s="159"/>
      <c r="Q306" s="159"/>
    </row>
    <row r="307" spans="1:17" ht="14.25" hidden="1" customHeight="1">
      <c r="A307" s="159"/>
      <c r="B307" s="159"/>
      <c r="C307" s="8"/>
      <c r="D307" s="16"/>
      <c r="E307" s="159"/>
      <c r="F307" s="8"/>
      <c r="G307" s="8"/>
      <c r="H307" s="8"/>
      <c r="I307" s="16"/>
      <c r="J307" s="16"/>
      <c r="K307" s="159"/>
      <c r="L307" s="18"/>
      <c r="M307" s="18"/>
      <c r="N307" s="159"/>
      <c r="O307" s="159"/>
      <c r="P307" s="159"/>
      <c r="Q307" s="159"/>
    </row>
    <row r="308" spans="1:17" ht="14.25" hidden="1" customHeight="1">
      <c r="A308" s="159"/>
      <c r="B308" s="159"/>
      <c r="C308" s="8"/>
      <c r="D308" s="16"/>
      <c r="E308" s="159"/>
      <c r="F308" s="8"/>
      <c r="G308" s="8"/>
      <c r="H308" s="8"/>
      <c r="I308" s="16"/>
      <c r="J308" s="16"/>
      <c r="K308" s="159"/>
      <c r="L308" s="18"/>
      <c r="M308" s="18"/>
      <c r="N308" s="159"/>
      <c r="O308" s="159"/>
      <c r="P308" s="159"/>
      <c r="Q308" s="159"/>
    </row>
    <row r="309" spans="1:17" ht="14.25" hidden="1" customHeight="1">
      <c r="A309" s="159"/>
      <c r="B309" s="159"/>
      <c r="C309" s="8"/>
      <c r="D309" s="16"/>
      <c r="E309" s="159"/>
      <c r="F309" s="8"/>
      <c r="G309" s="8"/>
      <c r="H309" s="8"/>
      <c r="I309" s="16"/>
      <c r="J309" s="16"/>
      <c r="K309" s="159"/>
      <c r="L309" s="18"/>
      <c r="M309" s="18"/>
      <c r="N309" s="159"/>
      <c r="O309" s="159"/>
      <c r="P309" s="159"/>
      <c r="Q309" s="159"/>
    </row>
    <row r="310" spans="1:17">
      <c r="A310" s="12" t="s">
        <v>232</v>
      </c>
      <c r="C310" s="12" t="s">
        <v>233</v>
      </c>
      <c r="D310" s="12" t="s">
        <v>335</v>
      </c>
      <c r="E310" s="21" t="s">
        <v>306</v>
      </c>
      <c r="F310" s="21" t="s">
        <v>235</v>
      </c>
      <c r="G310" s="21" t="s">
        <v>89</v>
      </c>
      <c r="H310" s="21" t="s">
        <v>234</v>
      </c>
      <c r="I310" s="21" t="s">
        <v>91</v>
      </c>
      <c r="J310" s="21" t="s">
        <v>235</v>
      </c>
      <c r="K310" s="21" t="s">
        <v>236</v>
      </c>
      <c r="L310" s="12" t="s">
        <v>353</v>
      </c>
      <c r="M310" s="12" t="s">
        <v>237</v>
      </c>
      <c r="N310" s="12" t="s">
        <v>235</v>
      </c>
      <c r="O310" s="12" t="s">
        <v>306</v>
      </c>
      <c r="P310" s="12" t="s">
        <v>236</v>
      </c>
      <c r="Q310" s="12" t="s">
        <v>236</v>
      </c>
    </row>
    <row r="313" spans="1:17" ht="47.25" customHeight="1">
      <c r="A313" s="156" t="s">
        <v>216</v>
      </c>
      <c r="B313" s="157"/>
      <c r="C313" s="157"/>
      <c r="D313" s="157"/>
      <c r="E313" s="157"/>
      <c r="F313" s="157"/>
      <c r="G313" s="157"/>
      <c r="H313" s="157"/>
      <c r="I313" s="157"/>
      <c r="J313" s="157"/>
      <c r="K313" s="157"/>
      <c r="L313" s="157"/>
      <c r="M313" s="157"/>
      <c r="N313" s="157"/>
      <c r="O313" s="157"/>
      <c r="P313" s="157"/>
      <c r="Q313" s="157"/>
    </row>
    <row r="314" spans="1:17" ht="27" customHeight="1">
      <c r="A314" s="158" t="s">
        <v>61</v>
      </c>
      <c r="B314" s="158" t="s">
        <v>62</v>
      </c>
      <c r="C314" s="158" t="s">
        <v>217</v>
      </c>
      <c r="D314" s="158"/>
      <c r="E314" s="158" t="s">
        <v>218</v>
      </c>
      <c r="F314" s="158"/>
      <c r="G314" s="158"/>
      <c r="H314" s="158"/>
      <c r="I314" s="158"/>
      <c r="J314" s="158"/>
      <c r="K314" s="158" t="s">
        <v>65</v>
      </c>
      <c r="L314" s="158"/>
      <c r="M314" s="158"/>
      <c r="N314" s="158"/>
      <c r="O314" s="158"/>
      <c r="P314" s="158" t="s">
        <v>66</v>
      </c>
      <c r="Q314" s="158" t="s">
        <v>67</v>
      </c>
    </row>
    <row r="315" spans="1:17">
      <c r="A315" s="158"/>
      <c r="B315" s="158"/>
      <c r="C315" s="15" t="s">
        <v>219</v>
      </c>
      <c r="D315" s="15" t="s">
        <v>302</v>
      </c>
      <c r="E315" s="16" t="s">
        <v>242</v>
      </c>
      <c r="F315" s="16" t="s">
        <v>243</v>
      </c>
      <c r="G315" s="16" t="s">
        <v>251</v>
      </c>
      <c r="H315" s="16" t="s">
        <v>263</v>
      </c>
      <c r="I315" s="16" t="s">
        <v>222</v>
      </c>
      <c r="J315" s="16" t="s">
        <v>354</v>
      </c>
      <c r="K315" s="16" t="s">
        <v>117</v>
      </c>
      <c r="L315" s="16" t="s">
        <v>244</v>
      </c>
      <c r="M315" s="16" t="s">
        <v>221</v>
      </c>
      <c r="N315" s="16" t="s">
        <v>355</v>
      </c>
      <c r="O315" s="16" t="s">
        <v>223</v>
      </c>
      <c r="P315" s="158"/>
      <c r="Q315" s="158"/>
    </row>
    <row r="316" spans="1:17" s="12" customFormat="1">
      <c r="A316" s="159" t="s">
        <v>356</v>
      </c>
      <c r="B316" s="159">
        <v>20184226011</v>
      </c>
      <c r="C316" s="16">
        <v>90</v>
      </c>
      <c r="D316" s="159">
        <f>AVERAGE(C316:C327)</f>
        <v>90.875</v>
      </c>
      <c r="E316" s="8"/>
      <c r="F316" s="8"/>
      <c r="G316" s="8"/>
      <c r="H316" s="16"/>
      <c r="I316" s="16"/>
      <c r="J316" s="159">
        <f>SUM(I316:I327)</f>
        <v>0</v>
      </c>
      <c r="K316" s="159" t="s">
        <v>324</v>
      </c>
      <c r="L316" s="18" t="s">
        <v>201</v>
      </c>
      <c r="M316" s="18" t="s">
        <v>357</v>
      </c>
      <c r="N316" s="159">
        <v>10</v>
      </c>
      <c r="O316" s="159">
        <f>SUM(N316:N327)</f>
        <v>18</v>
      </c>
      <c r="P316" s="159">
        <f>D316*0.1+J316*0.8+O316*0.1</f>
        <v>10.887500000000001</v>
      </c>
      <c r="Q316" s="159">
        <f>P316*0.4</f>
        <v>4.3550000000000004</v>
      </c>
    </row>
    <row r="317" spans="1:17">
      <c r="A317" s="159"/>
      <c r="B317" s="159"/>
      <c r="C317" s="19">
        <v>92</v>
      </c>
      <c r="D317" s="159"/>
      <c r="E317" s="8"/>
      <c r="F317" s="8"/>
      <c r="G317" s="8"/>
      <c r="H317" s="16"/>
      <c r="I317" s="16"/>
      <c r="J317" s="159"/>
      <c r="K317" s="159"/>
      <c r="L317" s="18"/>
      <c r="M317" s="18"/>
      <c r="N317" s="159"/>
      <c r="O317" s="159"/>
      <c r="P317" s="159"/>
      <c r="Q317" s="159"/>
    </row>
    <row r="318" spans="1:17">
      <c r="A318" s="159"/>
      <c r="B318" s="159"/>
      <c r="C318" s="16">
        <v>94</v>
      </c>
      <c r="D318" s="159"/>
      <c r="E318" s="8"/>
      <c r="F318" s="8"/>
      <c r="G318" s="8"/>
      <c r="H318" s="16"/>
      <c r="I318" s="16"/>
      <c r="J318" s="159"/>
      <c r="K318" s="159"/>
      <c r="L318" s="18"/>
      <c r="M318" s="18"/>
      <c r="N318" s="159"/>
      <c r="O318" s="159"/>
      <c r="P318" s="159"/>
      <c r="Q318" s="159"/>
    </row>
    <row r="319" spans="1:17">
      <c r="A319" s="159"/>
      <c r="B319" s="159"/>
      <c r="C319" s="16">
        <v>94</v>
      </c>
      <c r="D319" s="159"/>
      <c r="E319" s="8"/>
      <c r="F319" s="8"/>
      <c r="G319" s="8"/>
      <c r="H319" s="16"/>
      <c r="I319" s="16"/>
      <c r="J319" s="159"/>
      <c r="K319" s="159"/>
      <c r="L319" s="18"/>
      <c r="M319" s="18"/>
      <c r="N319" s="159"/>
      <c r="O319" s="159"/>
      <c r="P319" s="159"/>
      <c r="Q319" s="159"/>
    </row>
    <row r="320" spans="1:17">
      <c r="A320" s="159"/>
      <c r="B320" s="159"/>
      <c r="C320" s="16">
        <v>76</v>
      </c>
      <c r="D320" s="159"/>
      <c r="E320" s="8"/>
      <c r="F320" s="8"/>
      <c r="G320" s="8"/>
      <c r="H320" s="16"/>
      <c r="I320" s="16"/>
      <c r="J320" s="159"/>
      <c r="K320" s="159" t="s">
        <v>304</v>
      </c>
      <c r="L320" s="18" t="s">
        <v>257</v>
      </c>
      <c r="M320" s="18" t="s">
        <v>260</v>
      </c>
      <c r="N320" s="159">
        <v>3</v>
      </c>
      <c r="O320" s="159"/>
      <c r="P320" s="159"/>
      <c r="Q320" s="159"/>
    </row>
    <row r="321" spans="1:20">
      <c r="A321" s="159"/>
      <c r="B321" s="159"/>
      <c r="C321" s="16">
        <v>98</v>
      </c>
      <c r="D321" s="159"/>
      <c r="E321" s="8"/>
      <c r="F321" s="8"/>
      <c r="G321" s="8"/>
      <c r="H321" s="16"/>
      <c r="I321" s="16"/>
      <c r="J321" s="159"/>
      <c r="K321" s="159"/>
      <c r="L321" s="18" t="s">
        <v>358</v>
      </c>
      <c r="M321" s="18" t="s">
        <v>359</v>
      </c>
      <c r="N321" s="159"/>
      <c r="O321" s="159"/>
      <c r="P321" s="159"/>
      <c r="Q321" s="159"/>
    </row>
    <row r="322" spans="1:20">
      <c r="A322" s="159"/>
      <c r="B322" s="159"/>
      <c r="C322" s="16">
        <v>87</v>
      </c>
      <c r="D322" s="159"/>
      <c r="E322" s="8"/>
      <c r="F322" s="8"/>
      <c r="G322" s="8"/>
      <c r="H322" s="16"/>
      <c r="I322" s="16"/>
      <c r="J322" s="159"/>
      <c r="K322" s="159"/>
      <c r="L322" s="18" t="s">
        <v>257</v>
      </c>
      <c r="M322" s="18" t="s">
        <v>286</v>
      </c>
      <c r="N322" s="159"/>
      <c r="O322" s="159"/>
      <c r="P322" s="159"/>
      <c r="Q322" s="159"/>
      <c r="S322" s="20"/>
      <c r="T322" s="20"/>
    </row>
    <row r="323" spans="1:20">
      <c r="A323" s="159"/>
      <c r="B323" s="159"/>
      <c r="C323" s="16">
        <v>96</v>
      </c>
      <c r="D323" s="159"/>
      <c r="E323" s="8"/>
      <c r="F323" s="8"/>
      <c r="G323" s="8"/>
      <c r="H323" s="16"/>
      <c r="I323" s="16"/>
      <c r="J323" s="159"/>
      <c r="K323" s="159"/>
      <c r="L323" s="18"/>
      <c r="M323" s="18"/>
      <c r="N323" s="159"/>
      <c r="O323" s="159"/>
      <c r="P323" s="159"/>
      <c r="Q323" s="159"/>
      <c r="S323" s="20"/>
      <c r="T323" s="20"/>
    </row>
    <row r="324" spans="1:20">
      <c r="A324" s="159"/>
      <c r="B324" s="159"/>
      <c r="C324" s="16"/>
      <c r="D324" s="159"/>
      <c r="E324" s="8"/>
      <c r="F324" s="8"/>
      <c r="G324" s="8"/>
      <c r="H324" s="16"/>
      <c r="I324" s="16"/>
      <c r="J324" s="159"/>
      <c r="K324" s="159" t="s">
        <v>84</v>
      </c>
      <c r="L324" s="18" t="s">
        <v>360</v>
      </c>
      <c r="M324" s="18" t="s">
        <v>361</v>
      </c>
      <c r="N324" s="159">
        <v>5</v>
      </c>
      <c r="O324" s="159"/>
      <c r="P324" s="159"/>
      <c r="Q324" s="159"/>
      <c r="S324" s="20"/>
      <c r="T324" s="20"/>
    </row>
    <row r="325" spans="1:20">
      <c r="A325" s="159"/>
      <c r="B325" s="159"/>
      <c r="C325" s="16"/>
      <c r="D325" s="159"/>
      <c r="E325" s="8"/>
      <c r="F325" s="8"/>
      <c r="G325" s="8"/>
      <c r="H325" s="16"/>
      <c r="I325" s="16"/>
      <c r="J325" s="159"/>
      <c r="K325" s="159"/>
      <c r="L325" s="18"/>
      <c r="M325" s="18"/>
      <c r="N325" s="159"/>
      <c r="O325" s="159"/>
      <c r="P325" s="159"/>
      <c r="Q325" s="159"/>
      <c r="S325" s="20"/>
      <c r="T325" s="20"/>
    </row>
    <row r="326" spans="1:20">
      <c r="A326" s="159"/>
      <c r="B326" s="159"/>
      <c r="C326" s="16"/>
      <c r="D326" s="159"/>
      <c r="E326" s="8"/>
      <c r="F326" s="8"/>
      <c r="G326" s="8"/>
      <c r="H326" s="16"/>
      <c r="I326" s="16"/>
      <c r="J326" s="159"/>
      <c r="K326" s="159"/>
      <c r="L326" s="18"/>
      <c r="M326" s="18"/>
      <c r="N326" s="159"/>
      <c r="O326" s="159"/>
      <c r="P326" s="159"/>
      <c r="Q326" s="159"/>
      <c r="S326" s="20"/>
      <c r="T326" s="20"/>
    </row>
    <row r="327" spans="1:20">
      <c r="A327" s="159"/>
      <c r="B327" s="159"/>
      <c r="C327" s="16"/>
      <c r="D327" s="159"/>
      <c r="E327" s="8"/>
      <c r="F327" s="8"/>
      <c r="G327" s="8"/>
      <c r="H327" s="16"/>
      <c r="I327" s="16"/>
      <c r="J327" s="159"/>
      <c r="K327" s="159"/>
      <c r="L327" s="18"/>
      <c r="M327" s="18"/>
      <c r="N327" s="159"/>
      <c r="O327" s="159"/>
      <c r="P327" s="159"/>
      <c r="Q327" s="159"/>
      <c r="S327" s="20"/>
      <c r="T327" s="20"/>
    </row>
    <row r="328" spans="1:20" s="12" customFormat="1">
      <c r="A328" s="12" t="s">
        <v>232</v>
      </c>
      <c r="C328" s="12" t="s">
        <v>86</v>
      </c>
      <c r="D328" s="21" t="s">
        <v>306</v>
      </c>
      <c r="E328" s="21" t="s">
        <v>362</v>
      </c>
      <c r="F328" s="21" t="s">
        <v>307</v>
      </c>
      <c r="G328" s="21" t="s">
        <v>234</v>
      </c>
      <c r="H328" s="21" t="s">
        <v>234</v>
      </c>
      <c r="I328" s="21" t="s">
        <v>307</v>
      </c>
      <c r="J328" s="21" t="s">
        <v>236</v>
      </c>
      <c r="L328" s="12" t="s">
        <v>267</v>
      </c>
      <c r="M328" s="12" t="s">
        <v>363</v>
      </c>
      <c r="N328" s="12" t="s">
        <v>235</v>
      </c>
      <c r="O328" s="12" t="s">
        <v>236</v>
      </c>
      <c r="P328" s="12" t="s">
        <v>236</v>
      </c>
      <c r="Q328" s="12" t="s">
        <v>236</v>
      </c>
    </row>
    <row r="329" spans="1:20">
      <c r="A329" s="151" t="s">
        <v>238</v>
      </c>
      <c r="B329" s="151"/>
      <c r="C329" s="151"/>
      <c r="D329" s="151"/>
      <c r="E329" s="151"/>
      <c r="F329" s="151"/>
      <c r="G329" s="151"/>
      <c r="H329" s="151"/>
      <c r="I329" s="151"/>
      <c r="J329" s="151"/>
      <c r="K329" s="151"/>
      <c r="L329" s="151"/>
      <c r="M329" s="151"/>
      <c r="N329" s="151"/>
      <c r="O329" s="151"/>
      <c r="P329" s="151"/>
      <c r="Q329" s="151"/>
      <c r="R329" s="20"/>
    </row>
    <row r="330" spans="1:20" ht="33.75" customHeight="1">
      <c r="A330" s="151"/>
      <c r="B330" s="151"/>
      <c r="C330" s="151"/>
      <c r="D330" s="151"/>
      <c r="E330" s="151"/>
      <c r="F330" s="151"/>
      <c r="G330" s="151"/>
      <c r="H330" s="151"/>
      <c r="I330" s="151"/>
      <c r="J330" s="151"/>
      <c r="K330" s="151"/>
      <c r="L330" s="151"/>
      <c r="M330" s="151"/>
      <c r="N330" s="151"/>
      <c r="O330" s="151"/>
      <c r="P330" s="151"/>
      <c r="Q330" s="151"/>
      <c r="R330" s="20"/>
    </row>
    <row r="331" spans="1:20" ht="25.5" customHeight="1">
      <c r="A331" s="158" t="s">
        <v>61</v>
      </c>
      <c r="B331" s="158" t="s">
        <v>62</v>
      </c>
      <c r="C331" s="158" t="s">
        <v>217</v>
      </c>
      <c r="D331" s="158"/>
      <c r="E331" s="158"/>
      <c r="F331" s="148" t="s">
        <v>218</v>
      </c>
      <c r="G331" s="150"/>
      <c r="H331" s="150"/>
      <c r="I331" s="150"/>
      <c r="J331" s="150"/>
      <c r="K331" s="149"/>
      <c r="L331" s="148" t="s">
        <v>239</v>
      </c>
      <c r="M331" s="150"/>
      <c r="N331" s="150"/>
      <c r="O331" s="149"/>
      <c r="P331" s="158" t="s">
        <v>67</v>
      </c>
      <c r="Q331" s="158" t="s">
        <v>66</v>
      </c>
      <c r="R331" s="20"/>
    </row>
    <row r="332" spans="1:20">
      <c r="A332" s="158"/>
      <c r="B332" s="158"/>
      <c r="C332" s="15" t="s">
        <v>219</v>
      </c>
      <c r="D332" s="15" t="s">
        <v>364</v>
      </c>
      <c r="E332" s="15" t="s">
        <v>241</v>
      </c>
      <c r="F332" s="16" t="s">
        <v>242</v>
      </c>
      <c r="G332" s="16" t="s">
        <v>365</v>
      </c>
      <c r="H332" s="16" t="s">
        <v>251</v>
      </c>
      <c r="I332" s="16" t="s">
        <v>263</v>
      </c>
      <c r="J332" s="16" t="s">
        <v>222</v>
      </c>
      <c r="K332" s="16" t="s">
        <v>354</v>
      </c>
      <c r="L332" s="16" t="s">
        <v>244</v>
      </c>
      <c r="M332" s="16" t="s">
        <v>221</v>
      </c>
      <c r="N332" s="16" t="s">
        <v>222</v>
      </c>
      <c r="O332" s="16" t="s">
        <v>223</v>
      </c>
      <c r="P332" s="158"/>
      <c r="Q332" s="158"/>
      <c r="R332" s="20"/>
    </row>
    <row r="333" spans="1:20">
      <c r="A333" s="159" t="s">
        <v>356</v>
      </c>
      <c r="B333" s="159">
        <v>20184226011</v>
      </c>
      <c r="C333" s="16">
        <v>90</v>
      </c>
      <c r="D333" s="16">
        <v>3</v>
      </c>
      <c r="E333" s="159">
        <f>(C333*D333+C334*D334+C335*D335+C336*D336+C337*D337+C338*D338+C339*D339+C340*D340+C341*D341+C342*D342+C343*D343+C344*D344)/SUM(D333:D344)</f>
        <v>90.571428571428569</v>
      </c>
      <c r="F333" s="8"/>
      <c r="G333" s="8"/>
      <c r="H333" s="8"/>
      <c r="I333" s="16"/>
      <c r="J333" s="16"/>
      <c r="K333" s="159">
        <f>SUM(J333:J344)</f>
        <v>0</v>
      </c>
      <c r="L333" s="18" t="s">
        <v>201</v>
      </c>
      <c r="M333" s="18" t="s">
        <v>357</v>
      </c>
      <c r="N333" s="159">
        <v>10</v>
      </c>
      <c r="O333" s="159">
        <f>SUM(N333:N344)+60</f>
        <v>78</v>
      </c>
      <c r="P333" s="159">
        <f>Q316</f>
        <v>4.3550000000000004</v>
      </c>
      <c r="Q333" s="159">
        <f>E333*0.1+K333*0.4+O333*0.1+P333</f>
        <v>21.212142857142858</v>
      </c>
    </row>
    <row r="334" spans="1:20">
      <c r="A334" s="159"/>
      <c r="B334" s="159"/>
      <c r="C334" s="19">
        <v>92</v>
      </c>
      <c r="D334" s="19">
        <v>3</v>
      </c>
      <c r="E334" s="159"/>
      <c r="F334" s="8"/>
      <c r="G334" s="8"/>
      <c r="H334" s="8"/>
      <c r="I334" s="16"/>
      <c r="J334" s="16"/>
      <c r="K334" s="159"/>
      <c r="L334" s="18"/>
      <c r="M334" s="18"/>
      <c r="N334" s="159"/>
      <c r="O334" s="159"/>
      <c r="P334" s="159"/>
      <c r="Q334" s="159"/>
    </row>
    <row r="335" spans="1:20">
      <c r="A335" s="159"/>
      <c r="B335" s="159"/>
      <c r="C335" s="16">
        <v>94</v>
      </c>
      <c r="D335" s="16">
        <v>3</v>
      </c>
      <c r="E335" s="159"/>
      <c r="F335" s="8"/>
      <c r="G335" s="8"/>
      <c r="H335" s="8"/>
      <c r="I335" s="16"/>
      <c r="J335" s="16"/>
      <c r="K335" s="159"/>
      <c r="L335" s="18"/>
      <c r="M335" s="18"/>
      <c r="N335" s="159"/>
      <c r="O335" s="159"/>
      <c r="P335" s="159"/>
      <c r="Q335" s="159"/>
    </row>
    <row r="336" spans="1:20">
      <c r="A336" s="159"/>
      <c r="B336" s="159"/>
      <c r="C336" s="16">
        <v>94</v>
      </c>
      <c r="D336" s="16">
        <v>3</v>
      </c>
      <c r="E336" s="159"/>
      <c r="F336" s="8"/>
      <c r="G336" s="8"/>
      <c r="H336" s="8"/>
      <c r="I336" s="16"/>
      <c r="J336" s="16"/>
      <c r="K336" s="159"/>
      <c r="L336" s="18"/>
      <c r="M336" s="18"/>
      <c r="N336" s="159"/>
      <c r="O336" s="159"/>
      <c r="P336" s="159"/>
      <c r="Q336" s="159"/>
    </row>
    <row r="337" spans="1:17">
      <c r="A337" s="159"/>
      <c r="B337" s="159"/>
      <c r="C337" s="16">
        <v>76</v>
      </c>
      <c r="D337" s="16">
        <v>3</v>
      </c>
      <c r="E337" s="159"/>
      <c r="F337" s="8"/>
      <c r="G337" s="8"/>
      <c r="H337" s="8"/>
      <c r="I337" s="16"/>
      <c r="J337" s="16"/>
      <c r="K337" s="159"/>
      <c r="L337" s="18" t="s">
        <v>257</v>
      </c>
      <c r="M337" s="18" t="s">
        <v>260</v>
      </c>
      <c r="N337" s="159">
        <v>3</v>
      </c>
      <c r="O337" s="159"/>
      <c r="P337" s="159"/>
      <c r="Q337" s="159"/>
    </row>
    <row r="338" spans="1:17">
      <c r="A338" s="159"/>
      <c r="B338" s="159"/>
      <c r="C338" s="16">
        <v>98</v>
      </c>
      <c r="D338" s="16">
        <v>3</v>
      </c>
      <c r="E338" s="159"/>
      <c r="F338" s="8"/>
      <c r="G338" s="8"/>
      <c r="H338" s="8"/>
      <c r="I338" s="16"/>
      <c r="J338" s="16"/>
      <c r="K338" s="159"/>
      <c r="L338" s="18" t="s">
        <v>358</v>
      </c>
      <c r="M338" s="18" t="s">
        <v>366</v>
      </c>
      <c r="N338" s="159"/>
      <c r="O338" s="159"/>
      <c r="P338" s="159"/>
      <c r="Q338" s="159"/>
    </row>
    <row r="339" spans="1:17">
      <c r="A339" s="159"/>
      <c r="B339" s="159"/>
      <c r="C339" s="16">
        <v>87</v>
      </c>
      <c r="D339" s="16">
        <v>2</v>
      </c>
      <c r="E339" s="159"/>
      <c r="F339" s="8"/>
      <c r="G339" s="8"/>
      <c r="H339" s="8"/>
      <c r="I339" s="16"/>
      <c r="J339" s="16"/>
      <c r="K339" s="159"/>
      <c r="L339" s="18" t="s">
        <v>257</v>
      </c>
      <c r="M339" s="18" t="s">
        <v>311</v>
      </c>
      <c r="N339" s="159"/>
      <c r="O339" s="159"/>
      <c r="P339" s="159"/>
      <c r="Q339" s="159"/>
    </row>
    <row r="340" spans="1:17">
      <c r="A340" s="159"/>
      <c r="B340" s="159"/>
      <c r="C340" s="16">
        <v>96</v>
      </c>
      <c r="D340" s="16">
        <v>1</v>
      </c>
      <c r="E340" s="159"/>
      <c r="F340" s="8"/>
      <c r="G340" s="8"/>
      <c r="H340" s="8"/>
      <c r="I340" s="16"/>
      <c r="J340" s="16"/>
      <c r="K340" s="159"/>
      <c r="L340" s="18"/>
      <c r="M340" s="18"/>
      <c r="N340" s="159"/>
      <c r="O340" s="159"/>
      <c r="P340" s="159"/>
      <c r="Q340" s="159"/>
    </row>
    <row r="341" spans="1:17">
      <c r="A341" s="159"/>
      <c r="B341" s="159"/>
      <c r="C341" s="8"/>
      <c r="D341" s="16"/>
      <c r="E341" s="159"/>
      <c r="F341" s="8"/>
      <c r="G341" s="8"/>
      <c r="H341" s="8"/>
      <c r="I341" s="16"/>
      <c r="J341" s="16"/>
      <c r="K341" s="159"/>
      <c r="L341" s="18" t="s">
        <v>360</v>
      </c>
      <c r="M341" s="18" t="s">
        <v>367</v>
      </c>
      <c r="N341" s="159">
        <v>5</v>
      </c>
      <c r="O341" s="159"/>
      <c r="P341" s="159"/>
      <c r="Q341" s="159"/>
    </row>
    <row r="342" spans="1:17">
      <c r="A342" s="159"/>
      <c r="B342" s="159"/>
      <c r="C342" s="8"/>
      <c r="D342" s="16"/>
      <c r="E342" s="159"/>
      <c r="F342" s="8"/>
      <c r="G342" s="8"/>
      <c r="H342" s="8"/>
      <c r="I342" s="16"/>
      <c r="J342" s="16"/>
      <c r="K342" s="159"/>
      <c r="L342" s="18"/>
      <c r="M342" s="18"/>
      <c r="N342" s="159"/>
      <c r="O342" s="159"/>
      <c r="P342" s="159"/>
      <c r="Q342" s="159"/>
    </row>
    <row r="343" spans="1:17">
      <c r="A343" s="159"/>
      <c r="B343" s="159"/>
      <c r="C343" s="8"/>
      <c r="D343" s="16"/>
      <c r="E343" s="159"/>
      <c r="F343" s="8"/>
      <c r="G343" s="8"/>
      <c r="H343" s="8"/>
      <c r="I343" s="16"/>
      <c r="J343" s="16"/>
      <c r="K343" s="159"/>
      <c r="L343" s="18"/>
      <c r="M343" s="18"/>
      <c r="N343" s="159"/>
      <c r="O343" s="159"/>
      <c r="P343" s="159"/>
      <c r="Q343" s="159"/>
    </row>
    <row r="344" spans="1:17">
      <c r="A344" s="159"/>
      <c r="B344" s="159"/>
      <c r="C344" s="8"/>
      <c r="D344" s="16"/>
      <c r="E344" s="159"/>
      <c r="F344" s="8"/>
      <c r="G344" s="8"/>
      <c r="H344" s="8"/>
      <c r="I344" s="16"/>
      <c r="J344" s="16"/>
      <c r="K344" s="159"/>
      <c r="L344" s="18"/>
      <c r="M344" s="18"/>
      <c r="N344" s="159"/>
      <c r="O344" s="159"/>
      <c r="P344" s="159"/>
      <c r="Q344" s="159"/>
    </row>
    <row r="345" spans="1:17">
      <c r="A345" s="12" t="s">
        <v>85</v>
      </c>
      <c r="C345" s="12" t="s">
        <v>233</v>
      </c>
      <c r="D345" s="12" t="s">
        <v>368</v>
      </c>
      <c r="E345" s="21" t="s">
        <v>87</v>
      </c>
      <c r="F345" s="21" t="s">
        <v>235</v>
      </c>
      <c r="G345" s="21" t="s">
        <v>235</v>
      </c>
      <c r="H345" s="21" t="s">
        <v>234</v>
      </c>
      <c r="I345" s="21" t="s">
        <v>91</v>
      </c>
      <c r="J345" s="21" t="s">
        <v>235</v>
      </c>
      <c r="K345" s="21" t="s">
        <v>87</v>
      </c>
      <c r="L345" s="12" t="s">
        <v>234</v>
      </c>
      <c r="M345" s="12" t="s">
        <v>111</v>
      </c>
      <c r="N345" s="12" t="s">
        <v>235</v>
      </c>
      <c r="O345" s="12" t="s">
        <v>306</v>
      </c>
      <c r="P345" s="12" t="s">
        <v>236</v>
      </c>
      <c r="Q345" s="12" t="s">
        <v>236</v>
      </c>
    </row>
    <row r="348" spans="1:17" ht="47.25" customHeight="1">
      <c r="A348" s="156" t="s">
        <v>112</v>
      </c>
      <c r="B348" s="157"/>
      <c r="C348" s="157"/>
      <c r="D348" s="157"/>
      <c r="E348" s="157"/>
      <c r="F348" s="157"/>
      <c r="G348" s="157"/>
      <c r="H348" s="157"/>
      <c r="I348" s="157"/>
      <c r="J348" s="157"/>
      <c r="K348" s="157"/>
      <c r="L348" s="157"/>
      <c r="M348" s="157"/>
      <c r="N348" s="157"/>
      <c r="O348" s="157"/>
      <c r="P348" s="157"/>
      <c r="Q348" s="157"/>
    </row>
    <row r="349" spans="1:17" ht="27" customHeight="1">
      <c r="A349" s="158" t="s">
        <v>61</v>
      </c>
      <c r="B349" s="158" t="s">
        <v>62</v>
      </c>
      <c r="C349" s="158" t="s">
        <v>268</v>
      </c>
      <c r="D349" s="158"/>
      <c r="E349" s="158" t="s">
        <v>269</v>
      </c>
      <c r="F349" s="158"/>
      <c r="G349" s="158"/>
      <c r="H349" s="158"/>
      <c r="I349" s="158"/>
      <c r="J349" s="158"/>
      <c r="K349" s="158" t="s">
        <v>65</v>
      </c>
      <c r="L349" s="158"/>
      <c r="M349" s="158"/>
      <c r="N349" s="158"/>
      <c r="O349" s="158"/>
      <c r="P349" s="158" t="s">
        <v>66</v>
      </c>
      <c r="Q349" s="158" t="s">
        <v>67</v>
      </c>
    </row>
    <row r="350" spans="1:17">
      <c r="A350" s="158"/>
      <c r="B350" s="158"/>
      <c r="C350" s="15" t="s">
        <v>270</v>
      </c>
      <c r="D350" s="15" t="s">
        <v>271</v>
      </c>
      <c r="E350" s="16" t="s">
        <v>272</v>
      </c>
      <c r="F350" s="16" t="s">
        <v>273</v>
      </c>
      <c r="G350" s="16" t="s">
        <v>274</v>
      </c>
      <c r="H350" s="16" t="s">
        <v>275</v>
      </c>
      <c r="I350" s="16" t="s">
        <v>276</v>
      </c>
      <c r="J350" s="16" t="s">
        <v>277</v>
      </c>
      <c r="K350" s="16" t="s">
        <v>278</v>
      </c>
      <c r="L350" s="16" t="s">
        <v>279</v>
      </c>
      <c r="M350" s="16" t="s">
        <v>280</v>
      </c>
      <c r="N350" s="16" t="s">
        <v>276</v>
      </c>
      <c r="O350" s="16" t="s">
        <v>281</v>
      </c>
      <c r="P350" s="158"/>
      <c r="Q350" s="158"/>
    </row>
    <row r="351" spans="1:17" s="12" customFormat="1">
      <c r="A351" s="159" t="s">
        <v>369</v>
      </c>
      <c r="B351" s="159">
        <v>20184226012</v>
      </c>
      <c r="C351" s="16">
        <v>85</v>
      </c>
      <c r="D351" s="159">
        <f>AVERAGE(C351:C362)</f>
        <v>87.625</v>
      </c>
      <c r="E351" s="8" t="s">
        <v>370</v>
      </c>
      <c r="F351" s="8" t="s">
        <v>371</v>
      </c>
      <c r="G351" s="8" t="s">
        <v>315</v>
      </c>
      <c r="H351" s="16" t="s">
        <v>345</v>
      </c>
      <c r="I351" s="16">
        <v>33.33</v>
      </c>
      <c r="J351" s="159">
        <f>SUM(I351:I362)</f>
        <v>33.33</v>
      </c>
      <c r="K351" s="159" t="s">
        <v>283</v>
      </c>
      <c r="L351" s="18" t="s">
        <v>255</v>
      </c>
      <c r="M351" s="18" t="s">
        <v>372</v>
      </c>
      <c r="N351" s="159">
        <v>2</v>
      </c>
      <c r="O351" s="159">
        <f>SUM(N351:N362)</f>
        <v>2</v>
      </c>
      <c r="P351" s="159">
        <f>D351*0.1+J351*0.8+O351*0.1</f>
        <v>35.626500000000007</v>
      </c>
      <c r="Q351" s="159">
        <f>P351*0.4</f>
        <v>14.250600000000004</v>
      </c>
    </row>
    <row r="352" spans="1:17">
      <c r="A352" s="159"/>
      <c r="B352" s="159"/>
      <c r="C352" s="19">
        <v>90</v>
      </c>
      <c r="D352" s="159"/>
      <c r="E352" s="8"/>
      <c r="F352" s="8"/>
      <c r="G352" s="8"/>
      <c r="H352" s="16"/>
      <c r="I352" s="16"/>
      <c r="J352" s="159"/>
      <c r="K352" s="159"/>
      <c r="L352" s="18"/>
      <c r="M352" s="18"/>
      <c r="N352" s="159"/>
      <c r="O352" s="159"/>
      <c r="P352" s="159"/>
      <c r="Q352" s="159"/>
    </row>
    <row r="353" spans="1:20">
      <c r="A353" s="159"/>
      <c r="B353" s="159"/>
      <c r="C353" s="16">
        <v>77</v>
      </c>
      <c r="D353" s="159"/>
      <c r="E353" s="8"/>
      <c r="F353" s="8"/>
      <c r="G353" s="8"/>
      <c r="H353" s="16"/>
      <c r="I353" s="16"/>
      <c r="J353" s="159"/>
      <c r="K353" s="159"/>
      <c r="L353" s="18"/>
      <c r="M353" s="18"/>
      <c r="N353" s="159"/>
      <c r="O353" s="159"/>
      <c r="P353" s="159"/>
      <c r="Q353" s="159"/>
    </row>
    <row r="354" spans="1:20">
      <c r="A354" s="159"/>
      <c r="B354" s="159"/>
      <c r="C354" s="16">
        <v>95</v>
      </c>
      <c r="D354" s="159"/>
      <c r="E354" s="8"/>
      <c r="F354" s="8"/>
      <c r="G354" s="8"/>
      <c r="H354" s="16"/>
      <c r="I354" s="16"/>
      <c r="J354" s="159"/>
      <c r="K354" s="159"/>
      <c r="L354" s="18"/>
      <c r="M354" s="18"/>
      <c r="N354" s="159"/>
      <c r="O354" s="159"/>
      <c r="P354" s="159"/>
      <c r="Q354" s="159"/>
    </row>
    <row r="355" spans="1:20">
      <c r="A355" s="159"/>
      <c r="B355" s="159"/>
      <c r="C355" s="16">
        <v>87</v>
      </c>
      <c r="D355" s="159"/>
      <c r="E355" s="8"/>
      <c r="F355" s="8"/>
      <c r="G355" s="8"/>
      <c r="H355" s="16"/>
      <c r="I355" s="16"/>
      <c r="J355" s="159"/>
      <c r="K355" s="159" t="s">
        <v>284</v>
      </c>
      <c r="L355" s="18"/>
      <c r="M355" s="18"/>
      <c r="N355" s="159"/>
      <c r="O355" s="159"/>
      <c r="P355" s="159"/>
      <c r="Q355" s="159"/>
    </row>
    <row r="356" spans="1:20">
      <c r="A356" s="159"/>
      <c r="B356" s="159"/>
      <c r="C356" s="16">
        <v>92</v>
      </c>
      <c r="D356" s="159"/>
      <c r="E356" s="8"/>
      <c r="F356" s="8"/>
      <c r="G356" s="8"/>
      <c r="H356" s="16"/>
      <c r="I356" s="16"/>
      <c r="J356" s="159"/>
      <c r="K356" s="159"/>
      <c r="L356" s="18"/>
      <c r="M356" s="18"/>
      <c r="N356" s="159"/>
      <c r="O356" s="159"/>
      <c r="P356" s="159"/>
      <c r="Q356" s="159"/>
    </row>
    <row r="357" spans="1:20">
      <c r="A357" s="159"/>
      <c r="B357" s="159"/>
      <c r="C357" s="16">
        <v>87</v>
      </c>
      <c r="D357" s="159"/>
      <c r="E357" s="8"/>
      <c r="F357" s="8"/>
      <c r="G357" s="8"/>
      <c r="H357" s="16"/>
      <c r="I357" s="16"/>
      <c r="J357" s="159"/>
      <c r="K357" s="159"/>
      <c r="L357" s="18"/>
      <c r="M357" s="18"/>
      <c r="N357" s="159"/>
      <c r="O357" s="159"/>
      <c r="P357" s="159"/>
      <c r="Q357" s="159"/>
      <c r="S357" s="20"/>
      <c r="T357" s="20"/>
    </row>
    <row r="358" spans="1:20">
      <c r="A358" s="159"/>
      <c r="B358" s="159"/>
      <c r="C358" s="16">
        <v>88</v>
      </c>
      <c r="D358" s="159"/>
      <c r="E358" s="8"/>
      <c r="F358" s="8"/>
      <c r="G358" s="8"/>
      <c r="H358" s="16"/>
      <c r="I358" s="16"/>
      <c r="J358" s="159"/>
      <c r="K358" s="159"/>
      <c r="L358" s="18"/>
      <c r="M358" s="18"/>
      <c r="N358" s="159"/>
      <c r="O358" s="159"/>
      <c r="P358" s="159"/>
      <c r="Q358" s="159"/>
      <c r="S358" s="20"/>
      <c r="T358" s="20"/>
    </row>
    <row r="359" spans="1:20">
      <c r="A359" s="159"/>
      <c r="B359" s="159"/>
      <c r="C359" s="16"/>
      <c r="D359" s="159"/>
      <c r="E359" s="8"/>
      <c r="F359" s="8"/>
      <c r="G359" s="8"/>
      <c r="H359" s="16"/>
      <c r="I359" s="16"/>
      <c r="J359" s="159"/>
      <c r="K359" s="159" t="s">
        <v>287</v>
      </c>
      <c r="L359" s="18"/>
      <c r="M359" s="18"/>
      <c r="N359" s="159"/>
      <c r="O359" s="159"/>
      <c r="P359" s="159"/>
      <c r="Q359" s="159"/>
      <c r="S359" s="20"/>
      <c r="T359" s="20"/>
    </row>
    <row r="360" spans="1:20">
      <c r="A360" s="159"/>
      <c r="B360" s="159"/>
      <c r="C360" s="16"/>
      <c r="D360" s="159"/>
      <c r="E360" s="8"/>
      <c r="F360" s="8"/>
      <c r="G360" s="8"/>
      <c r="H360" s="16"/>
      <c r="I360" s="16"/>
      <c r="J360" s="159"/>
      <c r="K360" s="159"/>
      <c r="L360" s="18"/>
      <c r="M360" s="18"/>
      <c r="N360" s="159"/>
      <c r="O360" s="159"/>
      <c r="P360" s="159"/>
      <c r="Q360" s="159"/>
      <c r="S360" s="20"/>
      <c r="T360" s="20"/>
    </row>
    <row r="361" spans="1:20">
      <c r="A361" s="159"/>
      <c r="B361" s="159"/>
      <c r="C361" s="16"/>
      <c r="D361" s="159"/>
      <c r="E361" s="8"/>
      <c r="F361" s="8"/>
      <c r="G361" s="8"/>
      <c r="H361" s="16"/>
      <c r="I361" s="16"/>
      <c r="J361" s="159"/>
      <c r="K361" s="159"/>
      <c r="L361" s="18"/>
      <c r="M361" s="18"/>
      <c r="N361" s="159"/>
      <c r="O361" s="159"/>
      <c r="P361" s="159"/>
      <c r="Q361" s="159"/>
      <c r="S361" s="20"/>
      <c r="T361" s="20"/>
    </row>
    <row r="362" spans="1:20">
      <c r="A362" s="159"/>
      <c r="B362" s="159"/>
      <c r="C362" s="16"/>
      <c r="D362" s="159"/>
      <c r="E362" s="8"/>
      <c r="F362" s="8"/>
      <c r="G362" s="8"/>
      <c r="H362" s="16"/>
      <c r="I362" s="16"/>
      <c r="J362" s="159"/>
      <c r="K362" s="159"/>
      <c r="L362" s="18"/>
      <c r="M362" s="18"/>
      <c r="N362" s="159"/>
      <c r="O362" s="159"/>
      <c r="P362" s="159"/>
      <c r="Q362" s="159"/>
      <c r="S362" s="20"/>
      <c r="T362" s="20"/>
    </row>
    <row r="363" spans="1:20" s="12" customFormat="1">
      <c r="A363" s="12" t="s">
        <v>288</v>
      </c>
      <c r="C363" s="12" t="s">
        <v>289</v>
      </c>
      <c r="D363" s="21" t="s">
        <v>290</v>
      </c>
      <c r="E363" s="21" t="s">
        <v>291</v>
      </c>
      <c r="F363" s="21" t="s">
        <v>291</v>
      </c>
      <c r="G363" s="21" t="s">
        <v>292</v>
      </c>
      <c r="H363" s="21" t="s">
        <v>292</v>
      </c>
      <c r="I363" s="21" t="s">
        <v>291</v>
      </c>
      <c r="J363" s="21" t="s">
        <v>290</v>
      </c>
      <c r="L363" s="12" t="s">
        <v>292</v>
      </c>
      <c r="M363" s="12" t="s">
        <v>293</v>
      </c>
      <c r="N363" s="12" t="s">
        <v>291</v>
      </c>
      <c r="O363" s="12" t="s">
        <v>290</v>
      </c>
      <c r="P363" s="12" t="s">
        <v>290</v>
      </c>
      <c r="Q363" s="12" t="s">
        <v>290</v>
      </c>
    </row>
    <row r="364" spans="1:20">
      <c r="A364" s="151" t="s">
        <v>294</v>
      </c>
      <c r="B364" s="151"/>
      <c r="C364" s="151"/>
      <c r="D364" s="151"/>
      <c r="E364" s="151"/>
      <c r="F364" s="151"/>
      <c r="G364" s="151"/>
      <c r="H364" s="151"/>
      <c r="I364" s="151"/>
      <c r="J364" s="151"/>
      <c r="K364" s="151"/>
      <c r="L364" s="151"/>
      <c r="M364" s="151"/>
      <c r="N364" s="151"/>
      <c r="O364" s="151"/>
      <c r="P364" s="151"/>
      <c r="Q364" s="151"/>
      <c r="R364" s="20"/>
    </row>
    <row r="365" spans="1:20" ht="33.75" customHeight="1">
      <c r="A365" s="151"/>
      <c r="B365" s="151"/>
      <c r="C365" s="151"/>
      <c r="D365" s="151"/>
      <c r="E365" s="151"/>
      <c r="F365" s="151"/>
      <c r="G365" s="151"/>
      <c r="H365" s="151"/>
      <c r="I365" s="151"/>
      <c r="J365" s="151"/>
      <c r="K365" s="151"/>
      <c r="L365" s="151"/>
      <c r="M365" s="151"/>
      <c r="N365" s="151"/>
      <c r="O365" s="151"/>
      <c r="P365" s="151"/>
      <c r="Q365" s="151"/>
      <c r="R365" s="20"/>
    </row>
    <row r="366" spans="1:20" ht="25.5" customHeight="1">
      <c r="A366" s="158" t="s">
        <v>61</v>
      </c>
      <c r="B366" s="158" t="s">
        <v>62</v>
      </c>
      <c r="C366" s="158" t="s">
        <v>268</v>
      </c>
      <c r="D366" s="158"/>
      <c r="E366" s="158"/>
      <c r="F366" s="148" t="s">
        <v>269</v>
      </c>
      <c r="G366" s="150"/>
      <c r="H366" s="150"/>
      <c r="I366" s="150"/>
      <c r="J366" s="150"/>
      <c r="K366" s="149"/>
      <c r="L366" s="148" t="s">
        <v>295</v>
      </c>
      <c r="M366" s="150"/>
      <c r="N366" s="150"/>
      <c r="O366" s="149"/>
      <c r="P366" s="158" t="s">
        <v>67</v>
      </c>
      <c r="Q366" s="158" t="s">
        <v>66</v>
      </c>
      <c r="R366" s="20"/>
    </row>
    <row r="367" spans="1:20">
      <c r="A367" s="158"/>
      <c r="B367" s="158"/>
      <c r="C367" s="15" t="s">
        <v>270</v>
      </c>
      <c r="D367" s="15" t="s">
        <v>296</v>
      </c>
      <c r="E367" s="15" t="s">
        <v>297</v>
      </c>
      <c r="F367" s="16" t="s">
        <v>272</v>
      </c>
      <c r="G367" s="16" t="s">
        <v>273</v>
      </c>
      <c r="H367" s="16" t="s">
        <v>274</v>
      </c>
      <c r="I367" s="16" t="s">
        <v>275</v>
      </c>
      <c r="J367" s="16" t="s">
        <v>276</v>
      </c>
      <c r="K367" s="16" t="s">
        <v>277</v>
      </c>
      <c r="L367" s="16" t="s">
        <v>279</v>
      </c>
      <c r="M367" s="16" t="s">
        <v>280</v>
      </c>
      <c r="N367" s="16" t="s">
        <v>276</v>
      </c>
      <c r="O367" s="16" t="s">
        <v>281</v>
      </c>
      <c r="P367" s="158"/>
      <c r="Q367" s="158"/>
      <c r="R367" s="20"/>
    </row>
    <row r="368" spans="1:20">
      <c r="A368" s="159" t="s">
        <v>369</v>
      </c>
      <c r="B368" s="159">
        <v>20184226012</v>
      </c>
      <c r="C368" s="16">
        <v>85</v>
      </c>
      <c r="D368" s="16">
        <v>3</v>
      </c>
      <c r="E368" s="159">
        <f>(C368*D368+C369*D369+C370*D370+C371*D371+C372*D372+C373*D373+C374*D374+C375*D375)/SUM(D368:D375)</f>
        <v>87.61904761904762</v>
      </c>
      <c r="F368" s="8" t="s">
        <v>370</v>
      </c>
      <c r="G368" s="8" t="s">
        <v>371</v>
      </c>
      <c r="H368" s="8" t="s">
        <v>373</v>
      </c>
      <c r="I368" s="16" t="s">
        <v>345</v>
      </c>
      <c r="J368" s="16">
        <v>13.33</v>
      </c>
      <c r="K368" s="159">
        <f>SUM(J368:J379)</f>
        <v>13.33</v>
      </c>
      <c r="L368" s="18" t="s">
        <v>255</v>
      </c>
      <c r="M368" s="18" t="s">
        <v>372</v>
      </c>
      <c r="N368" s="159">
        <v>2</v>
      </c>
      <c r="O368" s="159">
        <f>SUM(N368:N379)+60</f>
        <v>62</v>
      </c>
      <c r="P368" s="159">
        <f>Q351</f>
        <v>14.250600000000004</v>
      </c>
      <c r="Q368" s="159">
        <f>E368*0.1+K368*0.4+O368*0.1+P368</f>
        <v>34.544504761904768</v>
      </c>
    </row>
    <row r="369" spans="1:17">
      <c r="A369" s="159"/>
      <c r="B369" s="159"/>
      <c r="C369" s="19">
        <v>90</v>
      </c>
      <c r="D369" s="19">
        <v>3</v>
      </c>
      <c r="E369" s="159"/>
      <c r="F369" s="8"/>
      <c r="G369" s="8"/>
      <c r="H369" s="8"/>
      <c r="I369" s="16"/>
      <c r="J369" s="16"/>
      <c r="K369" s="159"/>
      <c r="L369" s="18"/>
      <c r="M369" s="18"/>
      <c r="N369" s="159"/>
      <c r="O369" s="159"/>
      <c r="P369" s="159"/>
      <c r="Q369" s="159"/>
    </row>
    <row r="370" spans="1:17">
      <c r="A370" s="159"/>
      <c r="B370" s="159"/>
      <c r="C370" s="16">
        <v>77</v>
      </c>
      <c r="D370" s="16">
        <v>3</v>
      </c>
      <c r="E370" s="159"/>
      <c r="F370" s="8"/>
      <c r="G370" s="8"/>
      <c r="H370" s="8"/>
      <c r="I370" s="16"/>
      <c r="J370" s="16"/>
      <c r="K370" s="159"/>
      <c r="L370" s="18"/>
      <c r="M370" s="18"/>
      <c r="N370" s="159"/>
      <c r="O370" s="159"/>
      <c r="P370" s="159"/>
      <c r="Q370" s="159"/>
    </row>
    <row r="371" spans="1:17">
      <c r="A371" s="159"/>
      <c r="B371" s="159"/>
      <c r="C371" s="16">
        <v>95</v>
      </c>
      <c r="D371" s="16">
        <v>3</v>
      </c>
      <c r="E371" s="159"/>
      <c r="F371" s="8"/>
      <c r="G371" s="8"/>
      <c r="H371" s="8"/>
      <c r="I371" s="16"/>
      <c r="J371" s="16"/>
      <c r="K371" s="159"/>
      <c r="L371" s="18"/>
      <c r="M371" s="18"/>
      <c r="N371" s="159"/>
      <c r="O371" s="159"/>
      <c r="P371" s="159"/>
      <c r="Q371" s="159"/>
    </row>
    <row r="372" spans="1:17">
      <c r="A372" s="159"/>
      <c r="B372" s="159"/>
      <c r="C372" s="16">
        <v>87</v>
      </c>
      <c r="D372" s="16">
        <v>3</v>
      </c>
      <c r="E372" s="159"/>
      <c r="F372" s="8"/>
      <c r="G372" s="8"/>
      <c r="H372" s="8"/>
      <c r="I372" s="16"/>
      <c r="J372" s="16"/>
      <c r="K372" s="159"/>
      <c r="L372" s="18"/>
      <c r="M372" s="18"/>
      <c r="N372" s="159"/>
      <c r="O372" s="159"/>
      <c r="P372" s="159"/>
      <c r="Q372" s="159"/>
    </row>
    <row r="373" spans="1:17">
      <c r="A373" s="159"/>
      <c r="B373" s="159"/>
      <c r="C373" s="16">
        <v>92</v>
      </c>
      <c r="D373" s="16">
        <v>3</v>
      </c>
      <c r="E373" s="159"/>
      <c r="F373" s="8"/>
      <c r="G373" s="8"/>
      <c r="H373" s="8"/>
      <c r="I373" s="16"/>
      <c r="J373" s="16"/>
      <c r="K373" s="159"/>
      <c r="L373" s="18"/>
      <c r="M373" s="18"/>
      <c r="N373" s="159"/>
      <c r="O373" s="159"/>
      <c r="P373" s="159"/>
      <c r="Q373" s="159"/>
    </row>
    <row r="374" spans="1:17">
      <c r="A374" s="159"/>
      <c r="B374" s="159"/>
      <c r="C374" s="16">
        <v>87</v>
      </c>
      <c r="D374" s="16">
        <v>2</v>
      </c>
      <c r="E374" s="159"/>
      <c r="F374" s="8"/>
      <c r="G374" s="8"/>
      <c r="H374" s="8"/>
      <c r="I374" s="16"/>
      <c r="J374" s="16"/>
      <c r="K374" s="159"/>
      <c r="L374" s="18"/>
      <c r="M374" s="18"/>
      <c r="N374" s="159"/>
      <c r="O374" s="159"/>
      <c r="P374" s="159"/>
      <c r="Q374" s="159"/>
    </row>
    <row r="375" spans="1:17">
      <c r="A375" s="159"/>
      <c r="B375" s="159"/>
      <c r="C375" s="16">
        <v>88</v>
      </c>
      <c r="D375" s="16">
        <v>1</v>
      </c>
      <c r="E375" s="159"/>
      <c r="F375" s="8"/>
      <c r="G375" s="8"/>
      <c r="H375" s="8"/>
      <c r="I375" s="16"/>
      <c r="J375" s="16"/>
      <c r="K375" s="159"/>
      <c r="L375" s="18"/>
      <c r="M375" s="18"/>
      <c r="N375" s="159"/>
      <c r="O375" s="159"/>
      <c r="P375" s="159"/>
      <c r="Q375" s="159"/>
    </row>
    <row r="376" spans="1:17">
      <c r="A376" s="159"/>
      <c r="B376" s="159"/>
      <c r="C376" s="8"/>
      <c r="D376" s="16"/>
      <c r="E376" s="159"/>
      <c r="F376" s="8"/>
      <c r="G376" s="8"/>
      <c r="H376" s="8"/>
      <c r="I376" s="16"/>
      <c r="J376" s="16"/>
      <c r="K376" s="159"/>
      <c r="L376" s="18"/>
      <c r="M376" s="18"/>
      <c r="N376" s="159"/>
      <c r="O376" s="159"/>
      <c r="P376" s="159"/>
      <c r="Q376" s="159"/>
    </row>
    <row r="377" spans="1:17">
      <c r="A377" s="159"/>
      <c r="B377" s="159"/>
      <c r="C377" s="8"/>
      <c r="D377" s="16"/>
      <c r="E377" s="159"/>
      <c r="F377" s="8"/>
      <c r="G377" s="8"/>
      <c r="H377" s="8"/>
      <c r="I377" s="16"/>
      <c r="J377" s="16"/>
      <c r="K377" s="159"/>
      <c r="L377" s="18"/>
      <c r="M377" s="18"/>
      <c r="N377" s="159"/>
      <c r="O377" s="159"/>
      <c r="P377" s="159"/>
      <c r="Q377" s="159"/>
    </row>
    <row r="378" spans="1:17">
      <c r="A378" s="159"/>
      <c r="B378" s="159"/>
      <c r="C378" s="8"/>
      <c r="D378" s="16"/>
      <c r="E378" s="159"/>
      <c r="F378" s="8"/>
      <c r="G378" s="8"/>
      <c r="H378" s="8"/>
      <c r="I378" s="16"/>
      <c r="J378" s="16"/>
      <c r="K378" s="159"/>
      <c r="L378" s="18"/>
      <c r="M378" s="18"/>
      <c r="N378" s="159"/>
      <c r="O378" s="159"/>
      <c r="P378" s="159"/>
      <c r="Q378" s="159"/>
    </row>
    <row r="379" spans="1:17">
      <c r="A379" s="159"/>
      <c r="B379" s="159"/>
      <c r="C379" s="8"/>
      <c r="D379" s="16"/>
      <c r="E379" s="159"/>
      <c r="F379" s="8"/>
      <c r="G379" s="8"/>
      <c r="H379" s="8"/>
      <c r="I379" s="16"/>
      <c r="J379" s="16"/>
      <c r="K379" s="159"/>
      <c r="L379" s="18"/>
      <c r="M379" s="18"/>
      <c r="N379" s="159"/>
      <c r="O379" s="159"/>
      <c r="P379" s="159"/>
      <c r="Q379" s="159"/>
    </row>
    <row r="380" spans="1:17">
      <c r="A380" s="12" t="s">
        <v>288</v>
      </c>
      <c r="C380" s="12" t="s">
        <v>289</v>
      </c>
      <c r="D380" s="12" t="s">
        <v>300</v>
      </c>
      <c r="E380" s="21" t="s">
        <v>290</v>
      </c>
      <c r="F380" s="21" t="s">
        <v>291</v>
      </c>
      <c r="G380" s="21" t="s">
        <v>291</v>
      </c>
      <c r="H380" s="21" t="s">
        <v>292</v>
      </c>
      <c r="I380" s="21" t="s">
        <v>292</v>
      </c>
      <c r="J380" s="21" t="s">
        <v>291</v>
      </c>
      <c r="K380" s="21" t="s">
        <v>290</v>
      </c>
      <c r="L380" s="12" t="s">
        <v>292</v>
      </c>
      <c r="M380" s="12" t="s">
        <v>293</v>
      </c>
      <c r="N380" s="12" t="s">
        <v>291</v>
      </c>
      <c r="O380" s="12" t="s">
        <v>290</v>
      </c>
      <c r="P380" s="12" t="s">
        <v>290</v>
      </c>
      <c r="Q380" s="12" t="s">
        <v>290</v>
      </c>
    </row>
    <row r="383" spans="1:17" ht="47.25" customHeight="1">
      <c r="A383" s="156" t="s">
        <v>216</v>
      </c>
      <c r="B383" s="157"/>
      <c r="C383" s="157"/>
      <c r="D383" s="157"/>
      <c r="E383" s="157"/>
      <c r="F383" s="157"/>
      <c r="G383" s="157"/>
      <c r="H383" s="157"/>
      <c r="I383" s="157"/>
      <c r="J383" s="157"/>
      <c r="K383" s="157"/>
      <c r="L383" s="157"/>
      <c r="M383" s="157"/>
      <c r="N383" s="157"/>
      <c r="O383" s="157"/>
      <c r="P383" s="157"/>
      <c r="Q383" s="157"/>
    </row>
    <row r="384" spans="1:17" ht="27" customHeight="1">
      <c r="A384" s="158" t="s">
        <v>61</v>
      </c>
      <c r="B384" s="158" t="s">
        <v>62</v>
      </c>
      <c r="C384" s="158" t="s">
        <v>217</v>
      </c>
      <c r="D384" s="158"/>
      <c r="E384" s="158" t="s">
        <v>218</v>
      </c>
      <c r="F384" s="158"/>
      <c r="G384" s="158"/>
      <c r="H384" s="158"/>
      <c r="I384" s="158"/>
      <c r="J384" s="158"/>
      <c r="K384" s="158" t="s">
        <v>65</v>
      </c>
      <c r="L384" s="158"/>
      <c r="M384" s="158"/>
      <c r="N384" s="158"/>
      <c r="O384" s="158"/>
      <c r="P384" s="158" t="s">
        <v>66</v>
      </c>
      <c r="Q384" s="158" t="s">
        <v>67</v>
      </c>
    </row>
    <row r="385" spans="1:20">
      <c r="A385" s="158"/>
      <c r="B385" s="158"/>
      <c r="C385" s="15" t="s">
        <v>219</v>
      </c>
      <c r="D385" s="15" t="s">
        <v>114</v>
      </c>
      <c r="E385" s="16" t="s">
        <v>242</v>
      </c>
      <c r="F385" s="16" t="s">
        <v>243</v>
      </c>
      <c r="G385" s="16" t="s">
        <v>251</v>
      </c>
      <c r="H385" s="16" t="s">
        <v>103</v>
      </c>
      <c r="I385" s="16" t="s">
        <v>222</v>
      </c>
      <c r="J385" s="16" t="s">
        <v>322</v>
      </c>
      <c r="K385" s="16" t="s">
        <v>252</v>
      </c>
      <c r="L385" s="16" t="s">
        <v>244</v>
      </c>
      <c r="M385" s="16" t="s">
        <v>153</v>
      </c>
      <c r="N385" s="16" t="s">
        <v>106</v>
      </c>
      <c r="O385" s="16" t="s">
        <v>223</v>
      </c>
      <c r="P385" s="158"/>
      <c r="Q385" s="158"/>
    </row>
    <row r="386" spans="1:20" s="12" customFormat="1" ht="15.75">
      <c r="A386" s="159" t="s">
        <v>374</v>
      </c>
      <c r="B386" s="159">
        <v>20184226013</v>
      </c>
      <c r="C386" s="16">
        <v>80</v>
      </c>
      <c r="D386" s="159">
        <f>AVERAGE(C386:C397)</f>
        <v>87.571428571428569</v>
      </c>
      <c r="E386" s="29" t="s">
        <v>375</v>
      </c>
      <c r="F386" s="29" t="s">
        <v>376</v>
      </c>
      <c r="G386" s="8" t="s">
        <v>254</v>
      </c>
      <c r="H386" s="16" t="s">
        <v>377</v>
      </c>
      <c r="I386" s="16">
        <v>60</v>
      </c>
      <c r="J386" s="159">
        <f>SUM(I386:I397)</f>
        <v>80</v>
      </c>
      <c r="K386" s="159" t="s">
        <v>229</v>
      </c>
      <c r="L386" s="18" t="s">
        <v>378</v>
      </c>
      <c r="M386" s="18"/>
      <c r="N386" s="159"/>
      <c r="O386" s="159">
        <f>SUM(N386:N397)</f>
        <v>0</v>
      </c>
      <c r="P386" s="159">
        <f>D386*0.1+J386*0.8+O386*0.1</f>
        <v>72.757142857142853</v>
      </c>
      <c r="Q386" s="159">
        <f>P386*0.4</f>
        <v>29.102857142857143</v>
      </c>
    </row>
    <row r="387" spans="1:20" ht="15.75">
      <c r="A387" s="159"/>
      <c r="B387" s="159"/>
      <c r="C387" s="19">
        <v>93</v>
      </c>
      <c r="D387" s="159"/>
      <c r="E387" s="30" t="s">
        <v>379</v>
      </c>
      <c r="F387" s="31" t="s">
        <v>380</v>
      </c>
      <c r="G387" s="8" t="s">
        <v>254</v>
      </c>
      <c r="H387" s="16" t="s">
        <v>381</v>
      </c>
      <c r="I387" s="16">
        <v>20</v>
      </c>
      <c r="J387" s="159"/>
      <c r="K387" s="159"/>
      <c r="L387" s="18"/>
      <c r="M387" s="18"/>
      <c r="N387" s="159"/>
      <c r="O387" s="159"/>
      <c r="P387" s="159"/>
      <c r="Q387" s="159"/>
    </row>
    <row r="388" spans="1:20" ht="15.75">
      <c r="A388" s="159"/>
      <c r="B388" s="159"/>
      <c r="C388" s="16">
        <v>93</v>
      </c>
      <c r="D388" s="159"/>
      <c r="E388" s="32"/>
      <c r="F388" s="33"/>
      <c r="G388" s="8"/>
      <c r="H388" s="16"/>
      <c r="I388" s="16"/>
      <c r="J388" s="159"/>
      <c r="K388" s="159"/>
      <c r="L388" s="18"/>
      <c r="M388" s="18"/>
      <c r="N388" s="159"/>
      <c r="O388" s="159"/>
      <c r="P388" s="159"/>
      <c r="Q388" s="159"/>
    </row>
    <row r="389" spans="1:20">
      <c r="A389" s="159"/>
      <c r="B389" s="159"/>
      <c r="C389" s="16">
        <v>84</v>
      </c>
      <c r="D389" s="159"/>
      <c r="E389" s="8"/>
      <c r="F389" s="8"/>
      <c r="G389" s="8"/>
      <c r="H389" s="16"/>
      <c r="I389" s="16"/>
      <c r="J389" s="159"/>
      <c r="K389" s="159"/>
      <c r="L389" s="18"/>
      <c r="M389" s="18"/>
      <c r="N389" s="159"/>
      <c r="O389" s="159"/>
      <c r="P389" s="159"/>
      <c r="Q389" s="159"/>
    </row>
    <row r="390" spans="1:20">
      <c r="A390" s="159"/>
      <c r="B390" s="159"/>
      <c r="C390" s="16">
        <v>89</v>
      </c>
      <c r="D390" s="159"/>
      <c r="E390" s="8"/>
      <c r="F390" s="8"/>
      <c r="G390" s="8"/>
      <c r="H390" s="16"/>
      <c r="I390" s="16"/>
      <c r="J390" s="159"/>
      <c r="K390" s="159" t="s">
        <v>304</v>
      </c>
      <c r="L390" s="18"/>
      <c r="M390" s="18"/>
      <c r="N390" s="159"/>
      <c r="O390" s="159"/>
      <c r="P390" s="159"/>
      <c r="Q390" s="159"/>
    </row>
    <row r="391" spans="1:20">
      <c r="A391" s="159"/>
      <c r="B391" s="159"/>
      <c r="C391" s="16">
        <v>87</v>
      </c>
      <c r="D391" s="159"/>
      <c r="E391" s="8"/>
      <c r="F391" s="8"/>
      <c r="G391" s="8"/>
      <c r="H391" s="16"/>
      <c r="I391" s="16"/>
      <c r="J391" s="159"/>
      <c r="K391" s="159"/>
      <c r="L391" s="18"/>
      <c r="M391" s="18"/>
      <c r="N391" s="159"/>
      <c r="O391" s="159"/>
      <c r="P391" s="159"/>
      <c r="Q391" s="159"/>
    </row>
    <row r="392" spans="1:20">
      <c r="A392" s="159"/>
      <c r="B392" s="159"/>
      <c r="C392" s="16">
        <v>87</v>
      </c>
      <c r="D392" s="159"/>
      <c r="E392" s="8"/>
      <c r="F392" s="8"/>
      <c r="G392" s="8"/>
      <c r="H392" s="16"/>
      <c r="I392" s="16"/>
      <c r="J392" s="159"/>
      <c r="K392" s="159"/>
      <c r="L392" s="18"/>
      <c r="M392" s="18"/>
      <c r="N392" s="159"/>
      <c r="O392" s="159"/>
      <c r="P392" s="159"/>
      <c r="Q392" s="159"/>
      <c r="S392" s="20"/>
      <c r="T392" s="20"/>
    </row>
    <row r="393" spans="1:20">
      <c r="A393" s="159"/>
      <c r="B393" s="159"/>
      <c r="C393" s="16"/>
      <c r="D393" s="159"/>
      <c r="E393" s="8"/>
      <c r="F393" s="8"/>
      <c r="G393" s="8"/>
      <c r="H393" s="16"/>
      <c r="I393" s="16"/>
      <c r="J393" s="159"/>
      <c r="K393" s="159"/>
      <c r="L393" s="18"/>
      <c r="M393" s="18"/>
      <c r="N393" s="159"/>
      <c r="O393" s="159"/>
      <c r="P393" s="159"/>
      <c r="Q393" s="159"/>
      <c r="S393" s="20"/>
      <c r="T393" s="20"/>
    </row>
    <row r="394" spans="1:20">
      <c r="A394" s="159"/>
      <c r="B394" s="159"/>
      <c r="C394" s="16"/>
      <c r="D394" s="159"/>
      <c r="E394" s="8"/>
      <c r="F394" s="8"/>
      <c r="G394" s="8"/>
      <c r="H394" s="16"/>
      <c r="I394" s="16"/>
      <c r="J394" s="159"/>
      <c r="K394" s="159" t="s">
        <v>261</v>
      </c>
      <c r="L394" s="18"/>
      <c r="M394" s="18"/>
      <c r="N394" s="159"/>
      <c r="O394" s="159"/>
      <c r="P394" s="159"/>
      <c r="Q394" s="159"/>
      <c r="S394" s="20"/>
      <c r="T394" s="20"/>
    </row>
    <row r="395" spans="1:20">
      <c r="A395" s="159"/>
      <c r="B395" s="159"/>
      <c r="C395" s="16"/>
      <c r="D395" s="159"/>
      <c r="E395" s="8"/>
      <c r="F395" s="8"/>
      <c r="G395" s="8"/>
      <c r="H395" s="16"/>
      <c r="I395" s="16"/>
      <c r="J395" s="159"/>
      <c r="K395" s="159"/>
      <c r="L395" s="18"/>
      <c r="M395" s="18"/>
      <c r="N395" s="159"/>
      <c r="O395" s="159"/>
      <c r="P395" s="159"/>
      <c r="Q395" s="159"/>
      <c r="S395" s="20"/>
      <c r="T395" s="20"/>
    </row>
    <row r="396" spans="1:20">
      <c r="A396" s="159"/>
      <c r="B396" s="159"/>
      <c r="C396" s="16"/>
      <c r="D396" s="159"/>
      <c r="E396" s="8"/>
      <c r="F396" s="8"/>
      <c r="G396" s="8"/>
      <c r="H396" s="16"/>
      <c r="I396" s="16"/>
      <c r="J396" s="159"/>
      <c r="K396" s="159"/>
      <c r="L396" s="18"/>
      <c r="M396" s="18"/>
      <c r="N396" s="159"/>
      <c r="O396" s="159"/>
      <c r="P396" s="159"/>
      <c r="Q396" s="159"/>
      <c r="S396" s="20"/>
      <c r="T396" s="20"/>
    </row>
    <row r="397" spans="1:20">
      <c r="A397" s="159"/>
      <c r="B397" s="159"/>
      <c r="C397" s="16"/>
      <c r="D397" s="159"/>
      <c r="E397" s="8"/>
      <c r="F397" s="8"/>
      <c r="G397" s="8"/>
      <c r="H397" s="16"/>
      <c r="I397" s="16"/>
      <c r="J397" s="159"/>
      <c r="K397" s="159"/>
      <c r="L397" s="18"/>
      <c r="M397" s="18"/>
      <c r="N397" s="159"/>
      <c r="O397" s="159"/>
      <c r="P397" s="159"/>
      <c r="Q397" s="159"/>
      <c r="S397" s="20"/>
      <c r="T397" s="20"/>
    </row>
    <row r="398" spans="1:20" s="12" customFormat="1">
      <c r="A398" s="12" t="s">
        <v>232</v>
      </c>
      <c r="C398" s="12" t="s">
        <v>233</v>
      </c>
      <c r="D398" s="21" t="s">
        <v>306</v>
      </c>
      <c r="E398" s="21" t="s">
        <v>89</v>
      </c>
      <c r="F398" s="21" t="s">
        <v>235</v>
      </c>
      <c r="G398" s="21" t="s">
        <v>234</v>
      </c>
      <c r="H398" s="21" t="s">
        <v>234</v>
      </c>
      <c r="I398" s="21" t="s">
        <v>89</v>
      </c>
      <c r="J398" s="21" t="s">
        <v>236</v>
      </c>
      <c r="L398" s="12" t="s">
        <v>234</v>
      </c>
      <c r="M398" s="12" t="s">
        <v>237</v>
      </c>
      <c r="N398" s="12" t="s">
        <v>235</v>
      </c>
      <c r="O398" s="12" t="s">
        <v>236</v>
      </c>
      <c r="P398" s="12" t="s">
        <v>236</v>
      </c>
      <c r="Q398" s="12" t="s">
        <v>236</v>
      </c>
    </row>
    <row r="399" spans="1:20">
      <c r="A399" s="151" t="s">
        <v>308</v>
      </c>
      <c r="B399" s="151"/>
      <c r="C399" s="151"/>
      <c r="D399" s="151"/>
      <c r="E399" s="151"/>
      <c r="F399" s="151"/>
      <c r="G399" s="151"/>
      <c r="H399" s="151"/>
      <c r="I399" s="151"/>
      <c r="J399" s="151"/>
      <c r="K399" s="151"/>
      <c r="L399" s="151"/>
      <c r="M399" s="151"/>
      <c r="N399" s="151"/>
      <c r="O399" s="151"/>
      <c r="P399" s="151"/>
      <c r="Q399" s="151"/>
      <c r="R399" s="20"/>
    </row>
    <row r="400" spans="1:20" ht="33.75" customHeight="1">
      <c r="A400" s="151"/>
      <c r="B400" s="151"/>
      <c r="C400" s="151"/>
      <c r="D400" s="151"/>
      <c r="E400" s="151"/>
      <c r="F400" s="151"/>
      <c r="G400" s="151"/>
      <c r="H400" s="151"/>
      <c r="I400" s="151"/>
      <c r="J400" s="151"/>
      <c r="K400" s="151"/>
      <c r="L400" s="151"/>
      <c r="M400" s="151"/>
      <c r="N400" s="151"/>
      <c r="O400" s="151"/>
      <c r="P400" s="151"/>
      <c r="Q400" s="151"/>
      <c r="R400" s="20"/>
    </row>
    <row r="401" spans="1:18" ht="25.5" customHeight="1">
      <c r="A401" s="158" t="s">
        <v>61</v>
      </c>
      <c r="B401" s="158" t="s">
        <v>62</v>
      </c>
      <c r="C401" s="158" t="s">
        <v>97</v>
      </c>
      <c r="D401" s="158"/>
      <c r="E401" s="158"/>
      <c r="F401" s="148" t="s">
        <v>218</v>
      </c>
      <c r="G401" s="150"/>
      <c r="H401" s="150"/>
      <c r="I401" s="150"/>
      <c r="J401" s="150"/>
      <c r="K401" s="149"/>
      <c r="L401" s="148" t="s">
        <v>239</v>
      </c>
      <c r="M401" s="150"/>
      <c r="N401" s="150"/>
      <c r="O401" s="149"/>
      <c r="P401" s="158" t="s">
        <v>67</v>
      </c>
      <c r="Q401" s="158" t="s">
        <v>66</v>
      </c>
      <c r="R401" s="20"/>
    </row>
    <row r="402" spans="1:18">
      <c r="A402" s="158"/>
      <c r="B402" s="158"/>
      <c r="C402" s="15" t="s">
        <v>219</v>
      </c>
      <c r="D402" s="15" t="s">
        <v>160</v>
      </c>
      <c r="E402" s="15" t="s">
        <v>133</v>
      </c>
      <c r="F402" s="16" t="s">
        <v>242</v>
      </c>
      <c r="G402" s="16" t="s">
        <v>243</v>
      </c>
      <c r="H402" s="16" t="s">
        <v>72</v>
      </c>
      <c r="I402" s="16" t="s">
        <v>220</v>
      </c>
      <c r="J402" s="16" t="s">
        <v>222</v>
      </c>
      <c r="K402" s="16" t="s">
        <v>322</v>
      </c>
      <c r="L402" s="16" t="s">
        <v>118</v>
      </c>
      <c r="M402" s="16" t="s">
        <v>221</v>
      </c>
      <c r="N402" s="16" t="s">
        <v>106</v>
      </c>
      <c r="O402" s="16" t="s">
        <v>223</v>
      </c>
      <c r="P402" s="158"/>
      <c r="Q402" s="158"/>
      <c r="R402" s="20"/>
    </row>
    <row r="403" spans="1:18" ht="15.75">
      <c r="A403" s="159" t="s">
        <v>382</v>
      </c>
      <c r="B403" s="159">
        <v>20184226013</v>
      </c>
      <c r="C403" s="8">
        <v>80</v>
      </c>
      <c r="D403" s="16">
        <v>3</v>
      </c>
      <c r="E403" s="159">
        <f>(C403*D403+C404*D404+C405*D405+C406*D406+C407*D407+C408*D408+C409*D409+C410*D410+C411*D411+C412*D412+C413*D413+C414*D414)/SUM(D403:D414)</f>
        <v>87.666666666666671</v>
      </c>
      <c r="F403" s="29" t="s">
        <v>375</v>
      </c>
      <c r="G403" s="29" t="s">
        <v>376</v>
      </c>
      <c r="H403" s="8" t="s">
        <v>351</v>
      </c>
      <c r="I403" s="16" t="s">
        <v>377</v>
      </c>
      <c r="J403" s="16">
        <v>24</v>
      </c>
      <c r="K403" s="159">
        <f>SUM(J403:J414)</f>
        <v>32</v>
      </c>
      <c r="L403" s="18"/>
      <c r="M403" s="18"/>
      <c r="N403" s="18"/>
      <c r="O403" s="159">
        <f>SUM(N403:N414)+60</f>
        <v>60</v>
      </c>
      <c r="P403" s="159">
        <f>Q386</f>
        <v>29.102857142857143</v>
      </c>
      <c r="Q403" s="159">
        <f>E403*0.1+K403*0.4+O403*0.1+P403</f>
        <v>56.66952380952381</v>
      </c>
    </row>
    <row r="404" spans="1:18" ht="15.75">
      <c r="A404" s="159"/>
      <c r="B404" s="159"/>
      <c r="C404" s="8">
        <v>93</v>
      </c>
      <c r="D404" s="19">
        <v>3</v>
      </c>
      <c r="E404" s="159"/>
      <c r="F404" s="30" t="s">
        <v>379</v>
      </c>
      <c r="G404" s="31" t="s">
        <v>380</v>
      </c>
      <c r="H404" s="8" t="s">
        <v>254</v>
      </c>
      <c r="I404" s="16" t="s">
        <v>381</v>
      </c>
      <c r="J404" s="16">
        <v>8</v>
      </c>
      <c r="K404" s="159"/>
      <c r="L404" s="18"/>
      <c r="M404" s="18"/>
      <c r="N404" s="18"/>
      <c r="O404" s="159"/>
      <c r="P404" s="159"/>
      <c r="Q404" s="159"/>
    </row>
    <row r="405" spans="1:18">
      <c r="A405" s="159"/>
      <c r="B405" s="159"/>
      <c r="C405" s="8">
        <v>93</v>
      </c>
      <c r="D405" s="16">
        <v>3</v>
      </c>
      <c r="E405" s="159"/>
      <c r="F405" s="8"/>
      <c r="G405" s="8"/>
      <c r="H405" s="8"/>
      <c r="I405" s="16"/>
      <c r="J405" s="16"/>
      <c r="K405" s="159"/>
      <c r="L405" s="18"/>
      <c r="M405" s="18"/>
      <c r="N405" s="18"/>
      <c r="O405" s="159"/>
      <c r="P405" s="159"/>
      <c r="Q405" s="159"/>
    </row>
    <row r="406" spans="1:18">
      <c r="A406" s="159"/>
      <c r="B406" s="159"/>
      <c r="C406" s="8">
        <v>84</v>
      </c>
      <c r="D406" s="16">
        <v>3</v>
      </c>
      <c r="E406" s="159"/>
      <c r="F406" s="8"/>
      <c r="G406" s="8"/>
      <c r="H406" s="8"/>
      <c r="I406" s="16"/>
      <c r="J406" s="16"/>
      <c r="K406" s="159"/>
      <c r="L406" s="18"/>
      <c r="M406" s="18"/>
      <c r="N406" s="18"/>
      <c r="O406" s="159"/>
      <c r="P406" s="159"/>
      <c r="Q406" s="159"/>
    </row>
    <row r="407" spans="1:18">
      <c r="A407" s="159"/>
      <c r="B407" s="159"/>
      <c r="C407" s="8">
        <v>89</v>
      </c>
      <c r="D407" s="16">
        <v>3</v>
      </c>
      <c r="E407" s="159"/>
      <c r="F407" s="8"/>
      <c r="G407" s="8"/>
      <c r="H407" s="8"/>
      <c r="I407" s="16"/>
      <c r="J407" s="16"/>
      <c r="K407" s="159"/>
      <c r="L407" s="18"/>
      <c r="M407" s="18"/>
      <c r="N407" s="18"/>
      <c r="O407" s="159"/>
      <c r="P407" s="159"/>
      <c r="Q407" s="159"/>
    </row>
    <row r="408" spans="1:18">
      <c r="A408" s="159"/>
      <c r="B408" s="159"/>
      <c r="C408" s="8">
        <v>87</v>
      </c>
      <c r="D408" s="16">
        <v>2</v>
      </c>
      <c r="E408" s="159"/>
      <c r="F408" s="8"/>
      <c r="G408" s="8"/>
      <c r="H408" s="8"/>
      <c r="I408" s="16"/>
      <c r="J408" s="16"/>
      <c r="K408" s="159"/>
      <c r="L408" s="18"/>
      <c r="M408" s="18"/>
      <c r="N408" s="18"/>
      <c r="O408" s="159"/>
      <c r="P408" s="159"/>
      <c r="Q408" s="159"/>
    </row>
    <row r="409" spans="1:18">
      <c r="A409" s="159"/>
      <c r="B409" s="159"/>
      <c r="C409" s="8">
        <v>87</v>
      </c>
      <c r="D409" s="16">
        <v>1</v>
      </c>
      <c r="E409" s="159"/>
      <c r="F409" s="8"/>
      <c r="G409" s="8"/>
      <c r="H409" s="8"/>
      <c r="I409" s="16"/>
      <c r="J409" s="16"/>
      <c r="K409" s="159"/>
      <c r="L409" s="18"/>
      <c r="M409" s="18"/>
      <c r="N409" s="18"/>
      <c r="O409" s="159"/>
      <c r="P409" s="159"/>
      <c r="Q409" s="159"/>
    </row>
    <row r="410" spans="1:18">
      <c r="A410" s="159"/>
      <c r="B410" s="159"/>
      <c r="C410" s="8"/>
      <c r="D410" s="16"/>
      <c r="E410" s="159"/>
      <c r="F410" s="8"/>
      <c r="G410" s="8"/>
      <c r="H410" s="8"/>
      <c r="I410" s="16"/>
      <c r="J410" s="16"/>
      <c r="K410" s="159"/>
      <c r="L410" s="18"/>
      <c r="M410" s="18"/>
      <c r="N410" s="18"/>
      <c r="O410" s="159"/>
      <c r="P410" s="159"/>
      <c r="Q410" s="159"/>
    </row>
    <row r="411" spans="1:18">
      <c r="A411" s="159"/>
      <c r="B411" s="159"/>
      <c r="C411" s="8"/>
      <c r="D411" s="16"/>
      <c r="E411" s="159"/>
      <c r="F411" s="8"/>
      <c r="G411" s="8"/>
      <c r="H411" s="8"/>
      <c r="I411" s="16"/>
      <c r="J411" s="16"/>
      <c r="K411" s="159"/>
      <c r="L411" s="18"/>
      <c r="M411" s="18"/>
      <c r="N411" s="18"/>
      <c r="O411" s="159"/>
      <c r="P411" s="159"/>
      <c r="Q411" s="159"/>
    </row>
    <row r="412" spans="1:18">
      <c r="A412" s="159"/>
      <c r="B412" s="159"/>
      <c r="C412" s="8"/>
      <c r="D412" s="16"/>
      <c r="E412" s="159"/>
      <c r="F412" s="8"/>
      <c r="G412" s="8"/>
      <c r="H412" s="8"/>
      <c r="I412" s="16"/>
      <c r="J412" s="16"/>
      <c r="K412" s="159"/>
      <c r="L412" s="18"/>
      <c r="M412" s="18"/>
      <c r="N412" s="18"/>
      <c r="O412" s="159"/>
      <c r="P412" s="159"/>
      <c r="Q412" s="159"/>
    </row>
    <row r="413" spans="1:18">
      <c r="A413" s="159"/>
      <c r="B413" s="159"/>
      <c r="C413" s="8"/>
      <c r="D413" s="16"/>
      <c r="E413" s="159"/>
      <c r="F413" s="8"/>
      <c r="G413" s="8"/>
      <c r="H413" s="8"/>
      <c r="I413" s="16"/>
      <c r="J413" s="16"/>
      <c r="K413" s="159"/>
      <c r="L413" s="18"/>
      <c r="M413" s="18"/>
      <c r="N413" s="18"/>
      <c r="O413" s="159"/>
      <c r="P413" s="159"/>
      <c r="Q413" s="159"/>
    </row>
    <row r="414" spans="1:18">
      <c r="A414" s="159"/>
      <c r="B414" s="159"/>
      <c r="C414" s="8"/>
      <c r="D414" s="16"/>
      <c r="E414" s="159"/>
      <c r="F414" s="8"/>
      <c r="G414" s="8"/>
      <c r="H414" s="8"/>
      <c r="I414" s="16"/>
      <c r="J414" s="16"/>
      <c r="K414" s="159"/>
      <c r="L414" s="18"/>
      <c r="M414" s="18"/>
      <c r="N414" s="18"/>
      <c r="O414" s="159"/>
      <c r="P414" s="159"/>
      <c r="Q414" s="159"/>
    </row>
    <row r="415" spans="1:18">
      <c r="A415" s="12" t="s">
        <v>232</v>
      </c>
      <c r="C415" s="12" t="s">
        <v>86</v>
      </c>
      <c r="D415" s="12" t="s">
        <v>335</v>
      </c>
      <c r="E415" s="21" t="s">
        <v>236</v>
      </c>
      <c r="F415" s="21" t="s">
        <v>235</v>
      </c>
      <c r="G415" s="21" t="s">
        <v>235</v>
      </c>
      <c r="H415" s="21" t="s">
        <v>234</v>
      </c>
      <c r="I415" s="21" t="s">
        <v>234</v>
      </c>
      <c r="J415" s="21" t="s">
        <v>235</v>
      </c>
      <c r="K415" s="21" t="s">
        <v>236</v>
      </c>
      <c r="L415" s="12" t="s">
        <v>234</v>
      </c>
      <c r="M415" s="12" t="s">
        <v>237</v>
      </c>
      <c r="N415" s="12" t="s">
        <v>307</v>
      </c>
      <c r="O415" s="12" t="s">
        <v>236</v>
      </c>
      <c r="P415" s="12" t="s">
        <v>236</v>
      </c>
      <c r="Q415" s="12" t="s">
        <v>236</v>
      </c>
    </row>
    <row r="417" spans="1:20" ht="47.25" customHeight="1">
      <c r="A417" s="155" t="s">
        <v>112</v>
      </c>
      <c r="B417" s="145"/>
      <c r="C417" s="145"/>
      <c r="D417" s="145"/>
      <c r="E417" s="145"/>
      <c r="F417" s="145"/>
      <c r="G417" s="145"/>
      <c r="H417" s="145"/>
      <c r="I417" s="145"/>
      <c r="J417" s="145"/>
      <c r="K417" s="145"/>
      <c r="L417" s="145"/>
      <c r="M417" s="145"/>
      <c r="N417" s="145"/>
      <c r="O417" s="145"/>
      <c r="P417" s="145"/>
      <c r="Q417" s="145"/>
    </row>
    <row r="418" spans="1:20" ht="27" customHeight="1">
      <c r="A418" s="146" t="s">
        <v>61</v>
      </c>
      <c r="B418" s="146" t="s">
        <v>62</v>
      </c>
      <c r="C418" s="148" t="s">
        <v>268</v>
      </c>
      <c r="D418" s="149"/>
      <c r="E418" s="148" t="s">
        <v>269</v>
      </c>
      <c r="F418" s="150"/>
      <c r="G418" s="150"/>
      <c r="H418" s="150"/>
      <c r="I418" s="150"/>
      <c r="J418" s="149"/>
      <c r="K418" s="148" t="s">
        <v>65</v>
      </c>
      <c r="L418" s="150"/>
      <c r="M418" s="150"/>
      <c r="N418" s="150"/>
      <c r="O418" s="149"/>
      <c r="P418" s="146" t="s">
        <v>66</v>
      </c>
      <c r="Q418" s="146" t="s">
        <v>67</v>
      </c>
    </row>
    <row r="419" spans="1:20">
      <c r="A419" s="147"/>
      <c r="B419" s="147"/>
      <c r="C419" s="15" t="s">
        <v>270</v>
      </c>
      <c r="D419" s="15" t="s">
        <v>271</v>
      </c>
      <c r="E419" s="16" t="s">
        <v>272</v>
      </c>
      <c r="F419" s="16" t="s">
        <v>273</v>
      </c>
      <c r="G419" s="16" t="s">
        <v>274</v>
      </c>
      <c r="H419" s="16" t="s">
        <v>275</v>
      </c>
      <c r="I419" s="16" t="s">
        <v>276</v>
      </c>
      <c r="J419" s="16" t="s">
        <v>277</v>
      </c>
      <c r="K419" s="16" t="s">
        <v>278</v>
      </c>
      <c r="L419" s="16" t="s">
        <v>279</v>
      </c>
      <c r="M419" s="16" t="s">
        <v>280</v>
      </c>
      <c r="N419" s="16" t="s">
        <v>276</v>
      </c>
      <c r="O419" s="16" t="s">
        <v>281</v>
      </c>
      <c r="P419" s="147"/>
      <c r="Q419" s="147"/>
    </row>
    <row r="420" spans="1:20" s="12" customFormat="1">
      <c r="A420" s="152" t="s">
        <v>383</v>
      </c>
      <c r="B420" s="152">
        <v>20184226014</v>
      </c>
      <c r="C420" s="16">
        <v>85</v>
      </c>
      <c r="D420" s="152">
        <f>AVERAGE(C420:C431)</f>
        <v>87.333333333333329</v>
      </c>
      <c r="E420" s="8"/>
      <c r="F420" s="8"/>
      <c r="G420" s="8"/>
      <c r="H420" s="16"/>
      <c r="I420" s="16"/>
      <c r="J420" s="152"/>
      <c r="K420" s="152" t="s">
        <v>283</v>
      </c>
      <c r="L420" s="18" t="s">
        <v>346</v>
      </c>
      <c r="M420" s="18" t="s">
        <v>384</v>
      </c>
      <c r="N420" s="152">
        <v>5</v>
      </c>
      <c r="O420" s="152">
        <f>SUM(N420:N431)</f>
        <v>13</v>
      </c>
      <c r="P420" s="152">
        <f>D420*0.1+J420*0.8+O420*0.1</f>
        <v>10.033333333333333</v>
      </c>
      <c r="Q420" s="152">
        <f>P420*0.4</f>
        <v>4.0133333333333336</v>
      </c>
    </row>
    <row r="421" spans="1:20">
      <c r="A421" s="153"/>
      <c r="B421" s="153"/>
      <c r="C421" s="19">
        <v>92</v>
      </c>
      <c r="D421" s="153"/>
      <c r="E421" s="8"/>
      <c r="F421" s="8"/>
      <c r="G421" s="8"/>
      <c r="H421" s="16"/>
      <c r="I421" s="16"/>
      <c r="J421" s="153"/>
      <c r="K421" s="153"/>
      <c r="L421" s="18" t="s">
        <v>255</v>
      </c>
      <c r="M421" s="18" t="s">
        <v>385</v>
      </c>
      <c r="N421" s="153"/>
      <c r="O421" s="153"/>
      <c r="P421" s="153"/>
      <c r="Q421" s="153"/>
    </row>
    <row r="422" spans="1:20">
      <c r="A422" s="153"/>
      <c r="B422" s="153"/>
      <c r="C422" s="16">
        <v>93</v>
      </c>
      <c r="D422" s="153"/>
      <c r="E422" s="8"/>
      <c r="F422" s="8"/>
      <c r="G422" s="8"/>
      <c r="H422" s="16"/>
      <c r="I422" s="16"/>
      <c r="J422" s="153"/>
      <c r="K422" s="153"/>
      <c r="L422" s="18" t="s">
        <v>255</v>
      </c>
      <c r="M422" s="18" t="s">
        <v>386</v>
      </c>
      <c r="N422" s="153"/>
      <c r="O422" s="153"/>
      <c r="P422" s="153"/>
      <c r="Q422" s="153"/>
    </row>
    <row r="423" spans="1:20">
      <c r="A423" s="153"/>
      <c r="B423" s="153"/>
      <c r="C423" s="16">
        <v>93</v>
      </c>
      <c r="D423" s="153"/>
      <c r="E423" s="8"/>
      <c r="F423" s="8"/>
      <c r="G423" s="8"/>
      <c r="H423" s="16"/>
      <c r="I423" s="16"/>
      <c r="J423" s="153"/>
      <c r="K423" s="154"/>
      <c r="N423" s="154"/>
      <c r="O423" s="153"/>
      <c r="P423" s="153"/>
      <c r="Q423" s="153"/>
    </row>
    <row r="424" spans="1:20">
      <c r="A424" s="153"/>
      <c r="B424" s="153"/>
      <c r="C424" s="16">
        <v>72</v>
      </c>
      <c r="D424" s="153"/>
      <c r="E424" s="8"/>
      <c r="F424" s="8"/>
      <c r="G424" s="8"/>
      <c r="H424" s="16"/>
      <c r="I424" s="16"/>
      <c r="J424" s="153"/>
      <c r="K424" s="152" t="s">
        <v>284</v>
      </c>
      <c r="L424" s="18" t="s">
        <v>257</v>
      </c>
      <c r="M424" s="18" t="s">
        <v>387</v>
      </c>
      <c r="N424" s="152">
        <v>3</v>
      </c>
      <c r="O424" s="153"/>
      <c r="P424" s="153"/>
      <c r="Q424" s="153"/>
    </row>
    <row r="425" spans="1:20">
      <c r="A425" s="153"/>
      <c r="B425" s="153"/>
      <c r="C425" s="16">
        <v>96</v>
      </c>
      <c r="D425" s="153"/>
      <c r="E425" s="8"/>
      <c r="F425" s="8"/>
      <c r="G425" s="8"/>
      <c r="H425" s="16"/>
      <c r="I425" s="16"/>
      <c r="J425" s="153"/>
      <c r="K425" s="153"/>
      <c r="L425" s="18" t="s">
        <v>388</v>
      </c>
      <c r="M425" s="18" t="s">
        <v>389</v>
      </c>
      <c r="N425" s="153"/>
      <c r="O425" s="153"/>
      <c r="P425" s="153"/>
      <c r="Q425" s="153"/>
    </row>
    <row r="426" spans="1:20">
      <c r="A426" s="153"/>
      <c r="B426" s="153"/>
      <c r="C426" s="16">
        <v>87</v>
      </c>
      <c r="D426" s="153"/>
      <c r="E426" s="8"/>
      <c r="F426" s="8"/>
      <c r="G426" s="8"/>
      <c r="H426" s="16"/>
      <c r="I426" s="16"/>
      <c r="J426" s="153"/>
      <c r="K426" s="153"/>
      <c r="L426" s="18" t="s">
        <v>257</v>
      </c>
      <c r="M426" s="18" t="s">
        <v>390</v>
      </c>
      <c r="N426" s="153"/>
      <c r="O426" s="153"/>
      <c r="P426" s="153"/>
      <c r="Q426" s="153"/>
      <c r="S426" s="20"/>
      <c r="T426" s="20"/>
    </row>
    <row r="427" spans="1:20">
      <c r="A427" s="153"/>
      <c r="B427" s="153"/>
      <c r="C427" s="16">
        <v>86</v>
      </c>
      <c r="D427" s="153"/>
      <c r="E427" s="8"/>
      <c r="F427" s="8"/>
      <c r="G427" s="8"/>
      <c r="H427" s="16"/>
      <c r="I427" s="16"/>
      <c r="J427" s="153"/>
      <c r="K427" s="154"/>
      <c r="L427" s="18" t="s">
        <v>391</v>
      </c>
      <c r="M427" s="18" t="s">
        <v>392</v>
      </c>
      <c r="N427" s="154"/>
      <c r="O427" s="153"/>
      <c r="P427" s="153"/>
      <c r="Q427" s="153"/>
      <c r="S427" s="20"/>
      <c r="T427" s="20"/>
    </row>
    <row r="428" spans="1:20">
      <c r="A428" s="153"/>
      <c r="B428" s="153"/>
      <c r="C428" s="16">
        <v>82</v>
      </c>
      <c r="D428" s="153"/>
      <c r="E428" s="8"/>
      <c r="F428" s="8"/>
      <c r="G428" s="8"/>
      <c r="H428" s="16"/>
      <c r="I428" s="16"/>
      <c r="J428" s="153"/>
      <c r="K428" s="152" t="s">
        <v>287</v>
      </c>
      <c r="L428" s="18" t="s">
        <v>360</v>
      </c>
      <c r="M428" s="18" t="s">
        <v>393</v>
      </c>
      <c r="N428" s="152">
        <v>5</v>
      </c>
      <c r="O428" s="153"/>
      <c r="P428" s="153"/>
      <c r="Q428" s="153"/>
      <c r="S428" s="20"/>
      <c r="T428" s="20"/>
    </row>
    <row r="429" spans="1:20">
      <c r="A429" s="153"/>
      <c r="B429" s="153"/>
      <c r="C429" s="16"/>
      <c r="D429" s="153"/>
      <c r="E429" s="8"/>
      <c r="F429" s="8"/>
      <c r="G429" s="8"/>
      <c r="H429" s="16"/>
      <c r="I429" s="16"/>
      <c r="J429" s="153"/>
      <c r="K429" s="153"/>
      <c r="L429" s="18"/>
      <c r="M429" s="18"/>
      <c r="N429" s="153"/>
      <c r="O429" s="153"/>
      <c r="P429" s="153"/>
      <c r="Q429" s="153"/>
      <c r="S429" s="20"/>
      <c r="T429" s="20"/>
    </row>
    <row r="430" spans="1:20">
      <c r="A430" s="153"/>
      <c r="B430" s="153"/>
      <c r="C430" s="16"/>
      <c r="D430" s="153"/>
      <c r="E430" s="8"/>
      <c r="F430" s="8"/>
      <c r="G430" s="8"/>
      <c r="H430" s="16"/>
      <c r="I430" s="16"/>
      <c r="J430" s="153"/>
      <c r="K430" s="153"/>
      <c r="L430" s="18"/>
      <c r="M430" s="18"/>
      <c r="N430" s="153"/>
      <c r="O430" s="153"/>
      <c r="P430" s="153"/>
      <c r="Q430" s="153"/>
      <c r="S430" s="20"/>
      <c r="T430" s="20"/>
    </row>
    <row r="431" spans="1:20">
      <c r="A431" s="154"/>
      <c r="B431" s="154"/>
      <c r="C431" s="16"/>
      <c r="D431" s="154"/>
      <c r="E431" s="8"/>
      <c r="F431" s="8"/>
      <c r="G431" s="8"/>
      <c r="H431" s="16"/>
      <c r="I431" s="16"/>
      <c r="J431" s="154"/>
      <c r="K431" s="154"/>
      <c r="L431" s="18"/>
      <c r="M431" s="18"/>
      <c r="N431" s="154"/>
      <c r="O431" s="154"/>
      <c r="P431" s="154"/>
      <c r="Q431" s="154"/>
      <c r="S431" s="20"/>
      <c r="T431" s="20"/>
    </row>
    <row r="432" spans="1:20" s="12" customFormat="1">
      <c r="A432" s="12" t="s">
        <v>288</v>
      </c>
      <c r="C432" s="12" t="s">
        <v>289</v>
      </c>
      <c r="D432" s="21" t="s">
        <v>290</v>
      </c>
      <c r="E432" s="21" t="s">
        <v>291</v>
      </c>
      <c r="F432" s="21" t="s">
        <v>291</v>
      </c>
      <c r="G432" s="21" t="s">
        <v>292</v>
      </c>
      <c r="H432" s="21" t="s">
        <v>292</v>
      </c>
      <c r="I432" s="21" t="s">
        <v>291</v>
      </c>
      <c r="J432" s="21" t="s">
        <v>290</v>
      </c>
      <c r="L432" s="12" t="s">
        <v>292</v>
      </c>
      <c r="M432" s="12" t="s">
        <v>293</v>
      </c>
      <c r="N432" s="12" t="s">
        <v>291</v>
      </c>
      <c r="O432" s="12" t="s">
        <v>290</v>
      </c>
      <c r="P432" s="12" t="s">
        <v>290</v>
      </c>
      <c r="Q432" s="12" t="s">
        <v>290</v>
      </c>
    </row>
    <row r="433" spans="1:18">
      <c r="A433" s="151" t="s">
        <v>294</v>
      </c>
      <c r="B433" s="151"/>
      <c r="C433" s="151"/>
      <c r="D433" s="151"/>
      <c r="E433" s="151"/>
      <c r="F433" s="151"/>
      <c r="G433" s="151"/>
      <c r="H433" s="151"/>
      <c r="I433" s="151"/>
      <c r="J433" s="151"/>
      <c r="K433" s="151"/>
      <c r="L433" s="151"/>
      <c r="M433" s="151"/>
      <c r="N433" s="151"/>
      <c r="O433" s="151"/>
      <c r="P433" s="151"/>
      <c r="Q433" s="151"/>
      <c r="R433" s="20"/>
    </row>
    <row r="434" spans="1:18" ht="33.75" customHeight="1">
      <c r="A434" s="145"/>
      <c r="B434" s="145"/>
      <c r="C434" s="145"/>
      <c r="D434" s="145"/>
      <c r="E434" s="145"/>
      <c r="F434" s="145"/>
      <c r="G434" s="145"/>
      <c r="H434" s="145"/>
      <c r="I434" s="145"/>
      <c r="J434" s="145"/>
      <c r="K434" s="145"/>
      <c r="L434" s="145"/>
      <c r="M434" s="145"/>
      <c r="N434" s="145"/>
      <c r="O434" s="145"/>
      <c r="P434" s="145"/>
      <c r="Q434" s="145"/>
      <c r="R434" s="20"/>
    </row>
    <row r="435" spans="1:18" ht="25.5" customHeight="1">
      <c r="A435" s="146" t="s">
        <v>61</v>
      </c>
      <c r="B435" s="146" t="s">
        <v>62</v>
      </c>
      <c r="C435" s="148" t="s">
        <v>268</v>
      </c>
      <c r="D435" s="150"/>
      <c r="E435" s="149"/>
      <c r="F435" s="148" t="s">
        <v>269</v>
      </c>
      <c r="G435" s="150"/>
      <c r="H435" s="150"/>
      <c r="I435" s="150"/>
      <c r="J435" s="150"/>
      <c r="K435" s="149"/>
      <c r="L435" s="148" t="s">
        <v>295</v>
      </c>
      <c r="M435" s="150"/>
      <c r="N435" s="150"/>
      <c r="O435" s="149"/>
      <c r="P435" s="146" t="s">
        <v>67</v>
      </c>
      <c r="Q435" s="146" t="s">
        <v>66</v>
      </c>
      <c r="R435" s="20"/>
    </row>
    <row r="436" spans="1:18">
      <c r="A436" s="147"/>
      <c r="B436" s="147"/>
      <c r="C436" s="15" t="s">
        <v>270</v>
      </c>
      <c r="D436" s="15" t="s">
        <v>296</v>
      </c>
      <c r="E436" s="15" t="s">
        <v>297</v>
      </c>
      <c r="F436" s="16" t="s">
        <v>272</v>
      </c>
      <c r="G436" s="16" t="s">
        <v>273</v>
      </c>
      <c r="H436" s="16" t="s">
        <v>274</v>
      </c>
      <c r="I436" s="16" t="s">
        <v>275</v>
      </c>
      <c r="J436" s="16" t="s">
        <v>276</v>
      </c>
      <c r="K436" s="16" t="s">
        <v>277</v>
      </c>
      <c r="L436" s="16" t="s">
        <v>279</v>
      </c>
      <c r="M436" s="16" t="s">
        <v>280</v>
      </c>
      <c r="N436" s="16" t="s">
        <v>276</v>
      </c>
      <c r="O436" s="16" t="s">
        <v>281</v>
      </c>
      <c r="P436" s="147"/>
      <c r="Q436" s="147"/>
      <c r="R436" s="20"/>
    </row>
    <row r="437" spans="1:18">
      <c r="A437" s="152" t="s">
        <v>383</v>
      </c>
      <c r="B437" s="152">
        <v>20184226014</v>
      </c>
      <c r="C437" s="8">
        <v>85</v>
      </c>
      <c r="D437" s="16">
        <v>3</v>
      </c>
      <c r="E437" s="152">
        <f>(C437*D437+C438*D438+C439*D439+C440*D440+C441*D441+C442*D442+C443*D443+C444*D444+C445*D445+C446*D446+C447*D447+C448*D448)/SUM(D437:D448)</f>
        <v>87.458333333333329</v>
      </c>
      <c r="F437" s="8"/>
      <c r="G437" s="8"/>
      <c r="H437" s="8"/>
      <c r="I437" s="16"/>
      <c r="J437" s="16"/>
      <c r="K437" s="152">
        <f>SUM(J437:J448)</f>
        <v>0</v>
      </c>
      <c r="L437" s="18" t="s">
        <v>346</v>
      </c>
      <c r="M437" s="18" t="s">
        <v>394</v>
      </c>
      <c r="N437" s="152">
        <v>5</v>
      </c>
      <c r="O437" s="152">
        <f>SUM(N437:N448)+60</f>
        <v>73</v>
      </c>
      <c r="P437" s="152">
        <f>Q420</f>
        <v>4.0133333333333336</v>
      </c>
      <c r="Q437" s="152">
        <f>E437*0.1+K437*0.4+O437*0.1+P437</f>
        <v>20.05916666666667</v>
      </c>
    </row>
    <row r="438" spans="1:18">
      <c r="A438" s="153"/>
      <c r="B438" s="153"/>
      <c r="C438" s="8">
        <v>92</v>
      </c>
      <c r="D438" s="19">
        <v>3</v>
      </c>
      <c r="E438" s="153"/>
      <c r="F438" s="8"/>
      <c r="G438" s="8"/>
      <c r="H438" s="8"/>
      <c r="I438" s="16"/>
      <c r="J438" s="16"/>
      <c r="K438" s="153"/>
      <c r="L438" s="18" t="s">
        <v>255</v>
      </c>
      <c r="M438" s="18" t="s">
        <v>385</v>
      </c>
      <c r="N438" s="153"/>
      <c r="O438" s="153"/>
      <c r="P438" s="153"/>
      <c r="Q438" s="153"/>
    </row>
    <row r="439" spans="1:18">
      <c r="A439" s="153"/>
      <c r="B439" s="153"/>
      <c r="C439" s="8">
        <v>93</v>
      </c>
      <c r="D439" s="16">
        <v>3</v>
      </c>
      <c r="E439" s="153"/>
      <c r="F439" s="8"/>
      <c r="G439" s="8"/>
      <c r="H439" s="8"/>
      <c r="I439" s="16"/>
      <c r="J439" s="16"/>
      <c r="K439" s="153"/>
      <c r="L439" s="18" t="s">
        <v>255</v>
      </c>
      <c r="M439" s="18" t="s">
        <v>386</v>
      </c>
      <c r="N439" s="153"/>
      <c r="O439" s="153"/>
      <c r="P439" s="153"/>
      <c r="Q439" s="153"/>
    </row>
    <row r="440" spans="1:18">
      <c r="A440" s="153"/>
      <c r="B440" s="153"/>
      <c r="C440" s="8">
        <v>93</v>
      </c>
      <c r="D440" s="16">
        <v>3</v>
      </c>
      <c r="E440" s="153"/>
      <c r="F440" s="8"/>
      <c r="G440" s="8"/>
      <c r="H440" s="8"/>
      <c r="I440" s="16"/>
      <c r="J440" s="16"/>
      <c r="K440" s="153"/>
      <c r="N440" s="154"/>
      <c r="O440" s="153"/>
      <c r="P440" s="153"/>
      <c r="Q440" s="153"/>
    </row>
    <row r="441" spans="1:18">
      <c r="A441" s="153"/>
      <c r="B441" s="153"/>
      <c r="C441" s="8">
        <v>72</v>
      </c>
      <c r="D441" s="16">
        <v>3</v>
      </c>
      <c r="E441" s="153"/>
      <c r="F441" s="8"/>
      <c r="G441" s="8"/>
      <c r="H441" s="8"/>
      <c r="I441" s="16"/>
      <c r="J441" s="16"/>
      <c r="K441" s="153"/>
      <c r="L441" s="18" t="s">
        <v>257</v>
      </c>
      <c r="M441" s="18" t="s">
        <v>387</v>
      </c>
      <c r="N441" s="152">
        <v>3</v>
      </c>
      <c r="O441" s="153"/>
      <c r="P441" s="153"/>
      <c r="Q441" s="153"/>
    </row>
    <row r="442" spans="1:18">
      <c r="A442" s="153"/>
      <c r="B442" s="153"/>
      <c r="C442" s="8">
        <v>96</v>
      </c>
      <c r="D442" s="16">
        <v>3</v>
      </c>
      <c r="E442" s="153"/>
      <c r="F442" s="8"/>
      <c r="G442" s="8"/>
      <c r="H442" s="8"/>
      <c r="I442" s="16"/>
      <c r="J442" s="16"/>
      <c r="K442" s="153"/>
      <c r="L442" s="18" t="s">
        <v>388</v>
      </c>
      <c r="M442" s="18" t="s">
        <v>389</v>
      </c>
      <c r="N442" s="153"/>
      <c r="O442" s="153"/>
      <c r="P442" s="153"/>
      <c r="Q442" s="153"/>
    </row>
    <row r="443" spans="1:18">
      <c r="A443" s="153"/>
      <c r="B443" s="153"/>
      <c r="C443" s="8">
        <v>87</v>
      </c>
      <c r="D443" s="16">
        <v>2</v>
      </c>
      <c r="E443" s="153"/>
      <c r="F443" s="8"/>
      <c r="G443" s="8"/>
      <c r="H443" s="8"/>
      <c r="I443" s="16"/>
      <c r="J443" s="16"/>
      <c r="K443" s="153"/>
      <c r="L443" s="18" t="s">
        <v>257</v>
      </c>
      <c r="M443" s="18" t="s">
        <v>390</v>
      </c>
      <c r="N443" s="153"/>
      <c r="O443" s="153"/>
      <c r="P443" s="153"/>
      <c r="Q443" s="153"/>
    </row>
    <row r="444" spans="1:18">
      <c r="A444" s="153"/>
      <c r="B444" s="153"/>
      <c r="C444" s="8">
        <v>86</v>
      </c>
      <c r="D444" s="16">
        <v>1</v>
      </c>
      <c r="E444" s="153"/>
      <c r="F444" s="8"/>
      <c r="G444" s="8"/>
      <c r="H444" s="8"/>
      <c r="I444" s="16"/>
      <c r="J444" s="16"/>
      <c r="K444" s="153"/>
      <c r="L444" s="18" t="s">
        <v>391</v>
      </c>
      <c r="M444" s="18" t="s">
        <v>392</v>
      </c>
      <c r="N444" s="154"/>
      <c r="O444" s="153"/>
      <c r="P444" s="153"/>
      <c r="Q444" s="153"/>
    </row>
    <row r="445" spans="1:18">
      <c r="A445" s="153"/>
      <c r="B445" s="153"/>
      <c r="C445" s="8">
        <v>82</v>
      </c>
      <c r="D445" s="16">
        <v>3</v>
      </c>
      <c r="E445" s="153"/>
      <c r="F445" s="8"/>
      <c r="G445" s="8"/>
      <c r="H445" s="8"/>
      <c r="I445" s="16"/>
      <c r="J445" s="16"/>
      <c r="K445" s="153"/>
      <c r="L445" s="18" t="s">
        <v>360</v>
      </c>
      <c r="M445" s="18" t="s">
        <v>393</v>
      </c>
      <c r="N445" s="152">
        <v>5</v>
      </c>
      <c r="O445" s="153"/>
      <c r="P445" s="153"/>
      <c r="Q445" s="153"/>
    </row>
    <row r="446" spans="1:18">
      <c r="A446" s="153"/>
      <c r="B446" s="153"/>
      <c r="C446" s="8"/>
      <c r="D446" s="16"/>
      <c r="E446" s="153"/>
      <c r="F446" s="8"/>
      <c r="G446" s="8"/>
      <c r="H446" s="8"/>
      <c r="I446" s="16"/>
      <c r="J446" s="16"/>
      <c r="K446" s="153"/>
      <c r="L446" s="18"/>
      <c r="M446" s="18"/>
      <c r="N446" s="153"/>
      <c r="O446" s="153"/>
      <c r="P446" s="153"/>
      <c r="Q446" s="153"/>
    </row>
    <row r="447" spans="1:18">
      <c r="A447" s="153"/>
      <c r="B447" s="153"/>
      <c r="C447" s="8"/>
      <c r="D447" s="16"/>
      <c r="E447" s="153"/>
      <c r="F447" s="8"/>
      <c r="G447" s="8"/>
      <c r="H447" s="8"/>
      <c r="I447" s="16"/>
      <c r="J447" s="16"/>
      <c r="K447" s="153"/>
      <c r="L447" s="18"/>
      <c r="M447" s="18"/>
      <c r="N447" s="153"/>
      <c r="O447" s="153"/>
      <c r="P447" s="153"/>
      <c r="Q447" s="153"/>
    </row>
    <row r="448" spans="1:18">
      <c r="A448" s="154"/>
      <c r="B448" s="154"/>
      <c r="C448" s="8"/>
      <c r="D448" s="16"/>
      <c r="E448" s="154"/>
      <c r="F448" s="8"/>
      <c r="G448" s="8"/>
      <c r="H448" s="8"/>
      <c r="I448" s="16"/>
      <c r="J448" s="16"/>
      <c r="K448" s="154"/>
      <c r="L448" s="18"/>
      <c r="M448" s="18"/>
      <c r="N448" s="154"/>
      <c r="O448" s="154"/>
      <c r="P448" s="154"/>
      <c r="Q448" s="154"/>
    </row>
    <row r="449" spans="1:20">
      <c r="A449" s="12" t="s">
        <v>288</v>
      </c>
      <c r="C449" s="12" t="s">
        <v>289</v>
      </c>
      <c r="D449" s="12" t="s">
        <v>300</v>
      </c>
      <c r="E449" s="21" t="s">
        <v>290</v>
      </c>
      <c r="F449" s="21" t="s">
        <v>291</v>
      </c>
      <c r="G449" s="21" t="s">
        <v>291</v>
      </c>
      <c r="H449" s="21" t="s">
        <v>292</v>
      </c>
      <c r="I449" s="21" t="s">
        <v>292</v>
      </c>
      <c r="J449" s="21" t="s">
        <v>291</v>
      </c>
      <c r="K449" s="21" t="s">
        <v>290</v>
      </c>
      <c r="L449" s="12" t="s">
        <v>292</v>
      </c>
      <c r="M449" s="12" t="s">
        <v>293</v>
      </c>
      <c r="N449" s="12" t="s">
        <v>291</v>
      </c>
      <c r="O449" s="12" t="s">
        <v>290</v>
      </c>
      <c r="P449" s="12" t="s">
        <v>290</v>
      </c>
      <c r="Q449" s="12" t="s">
        <v>290</v>
      </c>
    </row>
    <row r="452" spans="1:20" ht="47.25" customHeight="1">
      <c r="A452" s="156" t="s">
        <v>216</v>
      </c>
      <c r="B452" s="157"/>
      <c r="C452" s="157"/>
      <c r="D452" s="157"/>
      <c r="E452" s="157"/>
      <c r="F452" s="157"/>
      <c r="G452" s="157"/>
      <c r="H452" s="157"/>
      <c r="I452" s="157"/>
      <c r="J452" s="157"/>
      <c r="K452" s="157"/>
      <c r="L452" s="157"/>
      <c r="M452" s="157"/>
      <c r="N452" s="157"/>
      <c r="O452" s="157"/>
      <c r="P452" s="157"/>
      <c r="Q452" s="157"/>
    </row>
    <row r="453" spans="1:20" ht="27" customHeight="1">
      <c r="A453" s="158" t="s">
        <v>61</v>
      </c>
      <c r="B453" s="158" t="s">
        <v>62</v>
      </c>
      <c r="C453" s="158" t="s">
        <v>395</v>
      </c>
      <c r="D453" s="158"/>
      <c r="E453" s="158" t="s">
        <v>218</v>
      </c>
      <c r="F453" s="158"/>
      <c r="G453" s="158"/>
      <c r="H453" s="158"/>
      <c r="I453" s="158"/>
      <c r="J453" s="158"/>
      <c r="K453" s="158" t="s">
        <v>65</v>
      </c>
      <c r="L453" s="158"/>
      <c r="M453" s="158"/>
      <c r="N453" s="158"/>
      <c r="O453" s="158"/>
      <c r="P453" s="158" t="s">
        <v>66</v>
      </c>
      <c r="Q453" s="158" t="s">
        <v>67</v>
      </c>
    </row>
    <row r="454" spans="1:20" ht="15" thickBot="1">
      <c r="A454" s="158"/>
      <c r="B454" s="158"/>
      <c r="C454" s="15" t="s">
        <v>219</v>
      </c>
      <c r="D454" s="15" t="s">
        <v>302</v>
      </c>
      <c r="E454" s="16" t="s">
        <v>242</v>
      </c>
      <c r="F454" s="16" t="s">
        <v>243</v>
      </c>
      <c r="G454" s="16" t="s">
        <v>251</v>
      </c>
      <c r="H454" s="16" t="s">
        <v>103</v>
      </c>
      <c r="I454" s="16" t="s">
        <v>222</v>
      </c>
      <c r="J454" s="16" t="s">
        <v>322</v>
      </c>
      <c r="K454" s="16" t="s">
        <v>252</v>
      </c>
      <c r="L454" s="16" t="s">
        <v>118</v>
      </c>
      <c r="M454" s="16" t="s">
        <v>221</v>
      </c>
      <c r="N454" s="16" t="s">
        <v>222</v>
      </c>
      <c r="O454" s="16" t="s">
        <v>223</v>
      </c>
      <c r="P454" s="158"/>
      <c r="Q454" s="158"/>
    </row>
    <row r="455" spans="1:20" s="12" customFormat="1" ht="15" thickBot="1">
      <c r="A455" s="159" t="s">
        <v>396</v>
      </c>
      <c r="B455" s="159">
        <v>20184226015</v>
      </c>
      <c r="C455" s="34">
        <v>90</v>
      </c>
      <c r="D455" s="159">
        <f>AVERAGE(C455:C466)</f>
        <v>91.375</v>
      </c>
      <c r="E455" s="8"/>
      <c r="F455" s="8"/>
      <c r="G455" s="8"/>
      <c r="H455" s="16"/>
      <c r="I455" s="16"/>
      <c r="J455" s="159">
        <f>SUM(I455:I466)</f>
        <v>0</v>
      </c>
      <c r="K455" s="159" t="s">
        <v>229</v>
      </c>
      <c r="L455" s="18" t="s">
        <v>346</v>
      </c>
      <c r="M455" s="18" t="s">
        <v>397</v>
      </c>
      <c r="N455" s="159">
        <v>5</v>
      </c>
      <c r="O455" s="159">
        <f>SUM(N455:N466)</f>
        <v>8</v>
      </c>
      <c r="P455" s="159">
        <f>D455*0.1+J455*0.8+O455*0.1</f>
        <v>9.9375000000000018</v>
      </c>
      <c r="Q455" s="159">
        <f>P455*0.4</f>
        <v>3.975000000000001</v>
      </c>
    </row>
    <row r="456" spans="1:20" ht="15" thickBot="1">
      <c r="A456" s="159"/>
      <c r="B456" s="159"/>
      <c r="C456" s="35">
        <v>90</v>
      </c>
      <c r="D456" s="159"/>
      <c r="E456" s="8"/>
      <c r="F456" s="8"/>
      <c r="G456" s="8"/>
      <c r="H456" s="16"/>
      <c r="I456" s="16"/>
      <c r="J456" s="159"/>
      <c r="K456" s="159"/>
      <c r="L456" s="18"/>
      <c r="M456" s="18"/>
      <c r="N456" s="159"/>
      <c r="O456" s="159"/>
      <c r="P456" s="159"/>
      <c r="Q456" s="159"/>
    </row>
    <row r="457" spans="1:20" ht="15" thickBot="1">
      <c r="A457" s="159"/>
      <c r="B457" s="159"/>
      <c r="C457" s="35">
        <v>92</v>
      </c>
      <c r="D457" s="159"/>
      <c r="E457" s="8"/>
      <c r="F457" s="8"/>
      <c r="G457" s="8"/>
      <c r="H457" s="16"/>
      <c r="I457" s="16"/>
      <c r="J457" s="159"/>
      <c r="K457" s="159"/>
      <c r="L457" s="18"/>
      <c r="M457" s="18"/>
      <c r="N457" s="159"/>
      <c r="O457" s="159"/>
      <c r="P457" s="159"/>
      <c r="Q457" s="159"/>
    </row>
    <row r="458" spans="1:20" ht="15" thickBot="1">
      <c r="A458" s="159"/>
      <c r="B458" s="159"/>
      <c r="C458" s="35">
        <v>95</v>
      </c>
      <c r="D458" s="159"/>
      <c r="E458" s="8"/>
      <c r="F458" s="8"/>
      <c r="G458" s="8"/>
      <c r="H458" s="16"/>
      <c r="I458" s="16"/>
      <c r="J458" s="159"/>
      <c r="K458" s="159"/>
      <c r="L458" s="18"/>
      <c r="M458" s="18"/>
      <c r="N458" s="159"/>
      <c r="O458" s="159"/>
      <c r="P458" s="159"/>
      <c r="Q458" s="159"/>
    </row>
    <row r="459" spans="1:20" ht="15" thickBot="1">
      <c r="A459" s="159"/>
      <c r="B459" s="159"/>
      <c r="C459" s="35">
        <v>90</v>
      </c>
      <c r="D459" s="159"/>
      <c r="E459" s="8"/>
      <c r="F459" s="8"/>
      <c r="G459" s="8"/>
      <c r="H459" s="16"/>
      <c r="I459" s="16"/>
      <c r="J459" s="159"/>
      <c r="K459" s="159" t="s">
        <v>157</v>
      </c>
      <c r="L459" s="18" t="s">
        <v>391</v>
      </c>
      <c r="M459" s="18" t="s">
        <v>398</v>
      </c>
      <c r="N459" s="159">
        <v>3</v>
      </c>
      <c r="O459" s="159"/>
      <c r="P459" s="159"/>
      <c r="Q459" s="159"/>
    </row>
    <row r="460" spans="1:20" ht="15" thickBot="1">
      <c r="A460" s="159"/>
      <c r="B460" s="159"/>
      <c r="C460" s="35">
        <v>97</v>
      </c>
      <c r="D460" s="159"/>
      <c r="E460" s="8"/>
      <c r="F460" s="8"/>
      <c r="G460" s="8"/>
      <c r="H460" s="16"/>
      <c r="I460" s="16"/>
      <c r="J460" s="159"/>
      <c r="K460" s="159"/>
      <c r="L460" s="18"/>
      <c r="M460" s="18"/>
      <c r="N460" s="159"/>
      <c r="O460" s="159"/>
      <c r="P460" s="159"/>
      <c r="Q460" s="159"/>
    </row>
    <row r="461" spans="1:20" ht="15" thickBot="1">
      <c r="A461" s="159"/>
      <c r="B461" s="159"/>
      <c r="C461" s="34">
        <v>87</v>
      </c>
      <c r="D461" s="159"/>
      <c r="E461" s="8"/>
      <c r="F461" s="8"/>
      <c r="G461" s="8"/>
      <c r="H461" s="16"/>
      <c r="I461" s="16"/>
      <c r="J461" s="159"/>
      <c r="K461" s="159"/>
      <c r="L461" s="18"/>
      <c r="M461" s="18"/>
      <c r="N461" s="159"/>
      <c r="O461" s="159"/>
      <c r="P461" s="159"/>
      <c r="Q461" s="159"/>
      <c r="S461" s="20"/>
      <c r="T461" s="20"/>
    </row>
    <row r="462" spans="1:20" ht="15" thickBot="1">
      <c r="A462" s="159"/>
      <c r="B462" s="159"/>
      <c r="C462" s="35">
        <v>90</v>
      </c>
      <c r="D462" s="159"/>
      <c r="E462" s="8"/>
      <c r="F462" s="8"/>
      <c r="G462" s="8"/>
      <c r="H462" s="16"/>
      <c r="I462" s="16"/>
      <c r="J462" s="159"/>
      <c r="K462" s="159"/>
      <c r="L462" s="18"/>
      <c r="M462" s="18"/>
      <c r="N462" s="159"/>
      <c r="O462" s="159"/>
      <c r="P462" s="159"/>
      <c r="Q462" s="159"/>
      <c r="S462" s="20"/>
      <c r="T462" s="20"/>
    </row>
    <row r="463" spans="1:20">
      <c r="A463" s="159"/>
      <c r="B463" s="159"/>
      <c r="C463" s="16"/>
      <c r="D463" s="159"/>
      <c r="E463" s="8"/>
      <c r="F463" s="8"/>
      <c r="G463" s="8"/>
      <c r="H463" s="16"/>
      <c r="I463" s="16"/>
      <c r="J463" s="159"/>
      <c r="K463" s="159" t="s">
        <v>261</v>
      </c>
      <c r="L463" s="18"/>
      <c r="M463" s="18"/>
      <c r="N463" s="159"/>
      <c r="O463" s="159"/>
      <c r="P463" s="159"/>
      <c r="Q463" s="159"/>
      <c r="S463" s="20"/>
      <c r="T463" s="20"/>
    </row>
    <row r="464" spans="1:20">
      <c r="A464" s="159"/>
      <c r="B464" s="159"/>
      <c r="C464" s="16"/>
      <c r="D464" s="159"/>
      <c r="E464" s="8"/>
      <c r="F464" s="8"/>
      <c r="G464" s="8"/>
      <c r="H464" s="16"/>
      <c r="I464" s="16"/>
      <c r="J464" s="159"/>
      <c r="K464" s="159"/>
      <c r="L464" s="18"/>
      <c r="M464" s="18"/>
      <c r="N464" s="159"/>
      <c r="O464" s="159"/>
      <c r="P464" s="159"/>
      <c r="Q464" s="159"/>
      <c r="S464" s="20"/>
      <c r="T464" s="20"/>
    </row>
    <row r="465" spans="1:20">
      <c r="A465" s="159"/>
      <c r="B465" s="159"/>
      <c r="C465" s="16"/>
      <c r="D465" s="159"/>
      <c r="E465" s="8"/>
      <c r="F465" s="8"/>
      <c r="G465" s="8"/>
      <c r="H465" s="16"/>
      <c r="I465" s="16"/>
      <c r="J465" s="159"/>
      <c r="K465" s="159"/>
      <c r="L465" s="18"/>
      <c r="M465" s="18"/>
      <c r="N465" s="159"/>
      <c r="O465" s="159"/>
      <c r="P465" s="159"/>
      <c r="Q465" s="159"/>
      <c r="S465" s="20"/>
      <c r="T465" s="20"/>
    </row>
    <row r="466" spans="1:20">
      <c r="A466" s="159"/>
      <c r="B466" s="159"/>
      <c r="C466" s="16"/>
      <c r="D466" s="159"/>
      <c r="E466" s="8"/>
      <c r="F466" s="8"/>
      <c r="G466" s="8"/>
      <c r="H466" s="16"/>
      <c r="I466" s="16"/>
      <c r="J466" s="159"/>
      <c r="K466" s="159"/>
      <c r="L466" s="18"/>
      <c r="M466" s="18"/>
      <c r="N466" s="159"/>
      <c r="O466" s="159"/>
      <c r="P466" s="159"/>
      <c r="Q466" s="159"/>
      <c r="S466" s="20"/>
      <c r="T466" s="20"/>
    </row>
    <row r="467" spans="1:20" s="12" customFormat="1">
      <c r="A467" s="12" t="s">
        <v>232</v>
      </c>
      <c r="C467" s="12" t="s">
        <v>86</v>
      </c>
      <c r="D467" s="21" t="s">
        <v>236</v>
      </c>
      <c r="E467" s="21" t="s">
        <v>235</v>
      </c>
      <c r="F467" s="21" t="s">
        <v>89</v>
      </c>
      <c r="G467" s="21" t="s">
        <v>267</v>
      </c>
      <c r="H467" s="21" t="s">
        <v>234</v>
      </c>
      <c r="I467" s="21" t="s">
        <v>235</v>
      </c>
      <c r="J467" s="21" t="s">
        <v>236</v>
      </c>
      <c r="L467" s="12" t="s">
        <v>267</v>
      </c>
      <c r="M467" s="12" t="s">
        <v>111</v>
      </c>
      <c r="N467" s="12" t="s">
        <v>235</v>
      </c>
      <c r="O467" s="12" t="s">
        <v>236</v>
      </c>
      <c r="P467" s="12" t="s">
        <v>236</v>
      </c>
      <c r="Q467" s="12" t="s">
        <v>236</v>
      </c>
    </row>
    <row r="468" spans="1:20">
      <c r="A468" s="151" t="s">
        <v>238</v>
      </c>
      <c r="B468" s="151"/>
      <c r="C468" s="151"/>
      <c r="D468" s="151"/>
      <c r="E468" s="151"/>
      <c r="F468" s="151"/>
      <c r="G468" s="151"/>
      <c r="H468" s="151"/>
      <c r="I468" s="151"/>
      <c r="J468" s="151"/>
      <c r="K468" s="151"/>
      <c r="L468" s="151"/>
      <c r="M468" s="151"/>
      <c r="N468" s="151"/>
      <c r="O468" s="151"/>
      <c r="P468" s="151"/>
      <c r="Q468" s="151"/>
      <c r="R468" s="20"/>
    </row>
    <row r="469" spans="1:20" ht="33.75" customHeight="1">
      <c r="A469" s="151"/>
      <c r="B469" s="151"/>
      <c r="C469" s="151"/>
      <c r="D469" s="151"/>
      <c r="E469" s="151"/>
      <c r="F469" s="151"/>
      <c r="G469" s="151"/>
      <c r="H469" s="151"/>
      <c r="I469" s="151"/>
      <c r="J469" s="151"/>
      <c r="K469" s="151"/>
      <c r="L469" s="151"/>
      <c r="M469" s="151"/>
      <c r="N469" s="151"/>
      <c r="O469" s="151"/>
      <c r="P469" s="151"/>
      <c r="Q469" s="151"/>
      <c r="R469" s="20"/>
    </row>
    <row r="470" spans="1:20" ht="25.5" customHeight="1">
      <c r="A470" s="158" t="s">
        <v>61</v>
      </c>
      <c r="B470" s="158" t="s">
        <v>62</v>
      </c>
      <c r="C470" s="158" t="s">
        <v>217</v>
      </c>
      <c r="D470" s="158"/>
      <c r="E470" s="158"/>
      <c r="F470" s="148" t="s">
        <v>218</v>
      </c>
      <c r="G470" s="150"/>
      <c r="H470" s="150"/>
      <c r="I470" s="150"/>
      <c r="J470" s="150"/>
      <c r="K470" s="149"/>
      <c r="L470" s="148" t="s">
        <v>239</v>
      </c>
      <c r="M470" s="150"/>
      <c r="N470" s="150"/>
      <c r="O470" s="149"/>
      <c r="P470" s="158" t="s">
        <v>67</v>
      </c>
      <c r="Q470" s="158" t="s">
        <v>66</v>
      </c>
      <c r="R470" s="20"/>
    </row>
    <row r="471" spans="1:20" ht="15" thickBot="1">
      <c r="A471" s="158"/>
      <c r="B471" s="158"/>
      <c r="C471" s="15" t="s">
        <v>219</v>
      </c>
      <c r="D471" s="15" t="s">
        <v>399</v>
      </c>
      <c r="E471" s="15" t="s">
        <v>241</v>
      </c>
      <c r="F471" s="16" t="s">
        <v>242</v>
      </c>
      <c r="G471" s="16" t="s">
        <v>243</v>
      </c>
      <c r="H471" s="16" t="s">
        <v>251</v>
      </c>
      <c r="I471" s="16" t="s">
        <v>220</v>
      </c>
      <c r="J471" s="16" t="s">
        <v>222</v>
      </c>
      <c r="K471" s="16" t="s">
        <v>322</v>
      </c>
      <c r="L471" s="16" t="s">
        <v>244</v>
      </c>
      <c r="M471" s="16" t="s">
        <v>221</v>
      </c>
      <c r="N471" s="16" t="s">
        <v>222</v>
      </c>
      <c r="O471" s="16" t="s">
        <v>223</v>
      </c>
      <c r="P471" s="158"/>
      <c r="Q471" s="158"/>
      <c r="R471" s="20"/>
    </row>
    <row r="472" spans="1:20" ht="15" thickBot="1">
      <c r="A472" s="159" t="s">
        <v>396</v>
      </c>
      <c r="B472" s="159">
        <v>20184226015</v>
      </c>
      <c r="C472" s="34">
        <v>90</v>
      </c>
      <c r="D472" s="16">
        <v>3</v>
      </c>
      <c r="E472" s="159">
        <f>(C472*D472+C473*D473+C474*D474+C475*D475+C476*D476+C477*D477+C478*D478+C479*D479+C480*D480+C481*D481+C482*D482+C483*D483)/SUM(D472:D483)</f>
        <v>91.714285714285708</v>
      </c>
      <c r="F472" s="8"/>
      <c r="G472" s="8"/>
      <c r="H472" s="8"/>
      <c r="I472" s="16"/>
      <c r="J472" s="16"/>
      <c r="K472" s="159">
        <f>SUM(J472:J483)</f>
        <v>0</v>
      </c>
      <c r="L472" s="18" t="s">
        <v>346</v>
      </c>
      <c r="M472" s="18" t="s">
        <v>400</v>
      </c>
      <c r="N472" s="159">
        <v>5</v>
      </c>
      <c r="O472" s="159">
        <f>SUM(N472:N483)+60</f>
        <v>68</v>
      </c>
      <c r="P472" s="159">
        <f>Q455</f>
        <v>3.975000000000001</v>
      </c>
      <c r="Q472" s="159">
        <f>E472*0.1+K472*0.4+O472*0.1+P472</f>
        <v>19.946428571428573</v>
      </c>
    </row>
    <row r="473" spans="1:20" ht="15" thickBot="1">
      <c r="A473" s="159"/>
      <c r="B473" s="159"/>
      <c r="C473" s="35">
        <v>90</v>
      </c>
      <c r="D473" s="19">
        <v>3</v>
      </c>
      <c r="E473" s="159"/>
      <c r="F473" s="8"/>
      <c r="G473" s="8"/>
      <c r="H473" s="8"/>
      <c r="I473" s="16"/>
      <c r="J473" s="16"/>
      <c r="K473" s="159"/>
      <c r="L473" s="18"/>
      <c r="M473" s="18"/>
      <c r="N473" s="159"/>
      <c r="O473" s="159"/>
      <c r="P473" s="159"/>
      <c r="Q473" s="159"/>
    </row>
    <row r="474" spans="1:20" ht="15" thickBot="1">
      <c r="A474" s="159"/>
      <c r="B474" s="159"/>
      <c r="C474" s="35">
        <v>92</v>
      </c>
      <c r="D474" s="16">
        <v>3</v>
      </c>
      <c r="E474" s="159"/>
      <c r="F474" s="8"/>
      <c r="G474" s="8"/>
      <c r="H474" s="8"/>
      <c r="I474" s="16"/>
      <c r="J474" s="16"/>
      <c r="K474" s="159"/>
      <c r="L474" s="18"/>
      <c r="M474" s="18"/>
      <c r="N474" s="159"/>
      <c r="O474" s="159"/>
      <c r="P474" s="159"/>
      <c r="Q474" s="159"/>
    </row>
    <row r="475" spans="1:20" ht="15" thickBot="1">
      <c r="A475" s="159"/>
      <c r="B475" s="159"/>
      <c r="C475" s="35">
        <v>95</v>
      </c>
      <c r="D475" s="16">
        <v>3</v>
      </c>
      <c r="E475" s="159"/>
      <c r="F475" s="8"/>
      <c r="G475" s="8"/>
      <c r="H475" s="8"/>
      <c r="I475" s="16"/>
      <c r="J475" s="16"/>
      <c r="K475" s="159"/>
      <c r="L475" s="18"/>
      <c r="M475" s="18"/>
      <c r="N475" s="159"/>
      <c r="O475" s="159"/>
      <c r="P475" s="159"/>
      <c r="Q475" s="159"/>
    </row>
    <row r="476" spans="1:20" ht="15" thickBot="1">
      <c r="A476" s="159"/>
      <c r="B476" s="159"/>
      <c r="C476" s="35">
        <v>90</v>
      </c>
      <c r="D476" s="16">
        <v>3</v>
      </c>
      <c r="E476" s="159"/>
      <c r="F476" s="8"/>
      <c r="G476" s="8"/>
      <c r="H476" s="8"/>
      <c r="I476" s="16"/>
      <c r="J476" s="16"/>
      <c r="K476" s="159"/>
      <c r="L476" s="18" t="s">
        <v>391</v>
      </c>
      <c r="M476" s="18" t="s">
        <v>398</v>
      </c>
      <c r="N476" s="159">
        <v>3</v>
      </c>
      <c r="O476" s="159"/>
      <c r="P476" s="159"/>
      <c r="Q476" s="159"/>
    </row>
    <row r="477" spans="1:20" ht="15" thickBot="1">
      <c r="A477" s="159"/>
      <c r="B477" s="159"/>
      <c r="C477" s="35">
        <v>97</v>
      </c>
      <c r="D477" s="16">
        <v>3</v>
      </c>
      <c r="E477" s="159"/>
      <c r="F477" s="8"/>
      <c r="G477" s="8"/>
      <c r="H477" s="8"/>
      <c r="I477" s="16"/>
      <c r="J477" s="16"/>
      <c r="K477" s="159"/>
      <c r="L477" s="18"/>
      <c r="M477" s="18"/>
      <c r="N477" s="159"/>
      <c r="O477" s="159"/>
      <c r="P477" s="159"/>
      <c r="Q477" s="159"/>
    </row>
    <row r="478" spans="1:20" ht="15" thickBot="1">
      <c r="A478" s="159"/>
      <c r="B478" s="159"/>
      <c r="C478" s="34">
        <v>87</v>
      </c>
      <c r="D478" s="16">
        <v>2</v>
      </c>
      <c r="E478" s="159"/>
      <c r="F478" s="8"/>
      <c r="G478" s="8"/>
      <c r="H478" s="8"/>
      <c r="I478" s="16"/>
      <c r="J478" s="16"/>
      <c r="K478" s="159"/>
      <c r="L478" s="18"/>
      <c r="M478" s="18"/>
      <c r="N478" s="159"/>
      <c r="O478" s="159"/>
      <c r="P478" s="159"/>
      <c r="Q478" s="159"/>
    </row>
    <row r="479" spans="1:20" ht="15" thickBot="1">
      <c r="A479" s="159"/>
      <c r="B479" s="159"/>
      <c r="C479" s="35">
        <v>90</v>
      </c>
      <c r="D479" s="16">
        <v>1</v>
      </c>
      <c r="E479" s="159"/>
      <c r="F479" s="8"/>
      <c r="G479" s="8"/>
      <c r="H479" s="8"/>
      <c r="I479" s="16"/>
      <c r="J479" s="16"/>
      <c r="K479" s="159"/>
      <c r="L479" s="18"/>
      <c r="M479" s="18"/>
      <c r="N479" s="159"/>
      <c r="O479" s="159"/>
      <c r="P479" s="159"/>
      <c r="Q479" s="159"/>
    </row>
    <row r="480" spans="1:20">
      <c r="A480" s="159"/>
      <c r="B480" s="159"/>
      <c r="C480" s="8"/>
      <c r="D480" s="16"/>
      <c r="E480" s="159"/>
      <c r="F480" s="8"/>
      <c r="G480" s="8"/>
      <c r="H480" s="8"/>
      <c r="I480" s="16"/>
      <c r="J480" s="16"/>
      <c r="K480" s="159"/>
      <c r="L480" s="18"/>
      <c r="M480" s="18"/>
      <c r="N480" s="159"/>
      <c r="O480" s="159"/>
      <c r="P480" s="159"/>
      <c r="Q480" s="159"/>
    </row>
    <row r="481" spans="1:20">
      <c r="A481" s="159"/>
      <c r="B481" s="159"/>
      <c r="C481" s="8"/>
      <c r="D481" s="16"/>
      <c r="E481" s="159"/>
      <c r="F481" s="8"/>
      <c r="G481" s="8"/>
      <c r="H481" s="8"/>
      <c r="I481" s="16"/>
      <c r="J481" s="16"/>
      <c r="K481" s="159"/>
      <c r="L481" s="18"/>
      <c r="M481" s="18"/>
      <c r="N481" s="159"/>
      <c r="O481" s="159"/>
      <c r="P481" s="159"/>
      <c r="Q481" s="159"/>
    </row>
    <row r="482" spans="1:20">
      <c r="A482" s="159"/>
      <c r="B482" s="159"/>
      <c r="C482" s="8"/>
      <c r="D482" s="16"/>
      <c r="E482" s="159"/>
      <c r="F482" s="8"/>
      <c r="G482" s="8"/>
      <c r="H482" s="8"/>
      <c r="I482" s="16"/>
      <c r="J482" s="16"/>
      <c r="K482" s="159"/>
      <c r="L482" s="18"/>
      <c r="M482" s="18"/>
      <c r="N482" s="159"/>
      <c r="O482" s="159"/>
      <c r="P482" s="159"/>
      <c r="Q482" s="159"/>
    </row>
    <row r="483" spans="1:20">
      <c r="A483" s="159"/>
      <c r="B483" s="159"/>
      <c r="C483" s="8"/>
      <c r="D483" s="16"/>
      <c r="E483" s="159"/>
      <c r="F483" s="8"/>
      <c r="G483" s="8"/>
      <c r="H483" s="8"/>
      <c r="I483" s="16"/>
      <c r="J483" s="16"/>
      <c r="K483" s="159"/>
      <c r="L483" s="18"/>
      <c r="M483" s="18"/>
      <c r="N483" s="159"/>
      <c r="O483" s="159"/>
      <c r="P483" s="159"/>
      <c r="Q483" s="159"/>
    </row>
    <row r="484" spans="1:20">
      <c r="A484" s="12" t="s">
        <v>232</v>
      </c>
      <c r="C484" s="12" t="s">
        <v>233</v>
      </c>
      <c r="D484" s="12" t="s">
        <v>109</v>
      </c>
      <c r="E484" s="21" t="s">
        <v>236</v>
      </c>
      <c r="F484" s="21" t="s">
        <v>235</v>
      </c>
      <c r="G484" s="21" t="s">
        <v>89</v>
      </c>
      <c r="H484" s="21" t="s">
        <v>234</v>
      </c>
      <c r="I484" s="21" t="s">
        <v>234</v>
      </c>
      <c r="J484" s="21" t="s">
        <v>235</v>
      </c>
      <c r="K484" s="21" t="s">
        <v>87</v>
      </c>
      <c r="L484" s="12" t="s">
        <v>234</v>
      </c>
      <c r="M484" s="12" t="s">
        <v>237</v>
      </c>
      <c r="N484" s="12" t="s">
        <v>235</v>
      </c>
      <c r="O484" s="12" t="s">
        <v>236</v>
      </c>
      <c r="P484" s="12" t="s">
        <v>236</v>
      </c>
      <c r="Q484" s="12" t="s">
        <v>87</v>
      </c>
    </row>
    <row r="486" spans="1:20" ht="47.25" customHeight="1">
      <c r="A486" s="156" t="s">
        <v>216</v>
      </c>
      <c r="B486" s="157"/>
      <c r="C486" s="157"/>
      <c r="D486" s="157"/>
      <c r="E486" s="157"/>
      <c r="F486" s="157"/>
      <c r="G486" s="157"/>
      <c r="H486" s="157"/>
      <c r="I486" s="157"/>
      <c r="J486" s="157"/>
      <c r="K486" s="157"/>
      <c r="L486" s="157"/>
      <c r="M486" s="157"/>
      <c r="N486" s="157"/>
      <c r="O486" s="157"/>
      <c r="P486" s="157"/>
      <c r="Q486" s="157"/>
    </row>
    <row r="487" spans="1:20" ht="27" customHeight="1">
      <c r="A487" s="158" t="s">
        <v>61</v>
      </c>
      <c r="B487" s="158" t="s">
        <v>62</v>
      </c>
      <c r="C487" s="158" t="s">
        <v>217</v>
      </c>
      <c r="D487" s="158"/>
      <c r="E487" s="158" t="s">
        <v>218</v>
      </c>
      <c r="F487" s="158"/>
      <c r="G487" s="158"/>
      <c r="H487" s="158"/>
      <c r="I487" s="158"/>
      <c r="J487" s="158"/>
      <c r="K487" s="158" t="s">
        <v>65</v>
      </c>
      <c r="L487" s="158"/>
      <c r="M487" s="158"/>
      <c r="N487" s="158"/>
      <c r="O487" s="158"/>
      <c r="P487" s="158" t="s">
        <v>66</v>
      </c>
      <c r="Q487" s="158" t="s">
        <v>67</v>
      </c>
    </row>
    <row r="488" spans="1:20">
      <c r="A488" s="158"/>
      <c r="B488" s="158"/>
      <c r="C488" s="15" t="s">
        <v>219</v>
      </c>
      <c r="D488" s="15" t="s">
        <v>302</v>
      </c>
      <c r="E488" s="16" t="s">
        <v>70</v>
      </c>
      <c r="F488" s="16" t="s">
        <v>243</v>
      </c>
      <c r="G488" s="16" t="s">
        <v>251</v>
      </c>
      <c r="H488" s="16" t="s">
        <v>220</v>
      </c>
      <c r="I488" s="16" t="s">
        <v>222</v>
      </c>
      <c r="J488" s="16" t="s">
        <v>322</v>
      </c>
      <c r="K488" s="16" t="s">
        <v>252</v>
      </c>
      <c r="L488" s="16" t="s">
        <v>244</v>
      </c>
      <c r="M488" s="16" t="s">
        <v>221</v>
      </c>
      <c r="N488" s="16" t="s">
        <v>222</v>
      </c>
      <c r="O488" s="16" t="s">
        <v>223</v>
      </c>
      <c r="P488" s="158"/>
      <c r="Q488" s="158"/>
    </row>
    <row r="489" spans="1:20" s="12" customFormat="1">
      <c r="A489" s="159" t="s">
        <v>401</v>
      </c>
      <c r="B489" s="159">
        <v>20184226016</v>
      </c>
      <c r="C489" s="16">
        <v>90</v>
      </c>
      <c r="D489" s="159">
        <f>AVERAGE(C489:C500)</f>
        <v>91.5</v>
      </c>
      <c r="E489" s="8"/>
      <c r="F489" s="8"/>
      <c r="G489" s="8"/>
      <c r="H489" s="16"/>
      <c r="I489" s="16"/>
      <c r="J489" s="159">
        <f>SUM(I489:I500)</f>
        <v>0</v>
      </c>
      <c r="K489" s="159" t="s">
        <v>229</v>
      </c>
      <c r="L489" s="18" t="s">
        <v>255</v>
      </c>
      <c r="M489" s="18" t="s">
        <v>402</v>
      </c>
      <c r="N489" s="159">
        <v>2</v>
      </c>
      <c r="O489" s="159">
        <f>SUM(N489:N500)</f>
        <v>2</v>
      </c>
      <c r="P489" s="159">
        <f>D489*0.1+J489*0.8+O489*0.1</f>
        <v>9.35</v>
      </c>
      <c r="Q489" s="159">
        <f>P489*0.4</f>
        <v>3.74</v>
      </c>
    </row>
    <row r="490" spans="1:20">
      <c r="A490" s="159"/>
      <c r="B490" s="159"/>
      <c r="C490" s="19">
        <v>90</v>
      </c>
      <c r="D490" s="159"/>
      <c r="E490" s="8"/>
      <c r="F490" s="8"/>
      <c r="G490" s="8"/>
      <c r="H490" s="16"/>
      <c r="I490" s="16"/>
      <c r="J490" s="159"/>
      <c r="K490" s="159"/>
      <c r="L490" s="18"/>
      <c r="M490" s="18"/>
      <c r="N490" s="159"/>
      <c r="O490" s="159"/>
      <c r="P490" s="159"/>
      <c r="Q490" s="159"/>
    </row>
    <row r="491" spans="1:20">
      <c r="A491" s="159"/>
      <c r="B491" s="159"/>
      <c r="C491" s="16">
        <v>85</v>
      </c>
      <c r="D491" s="159"/>
      <c r="E491" s="8"/>
      <c r="F491" s="8"/>
      <c r="G491" s="8"/>
      <c r="H491" s="16"/>
      <c r="I491" s="16"/>
      <c r="J491" s="159"/>
      <c r="K491" s="159"/>
      <c r="L491" s="18"/>
      <c r="M491" s="18"/>
      <c r="N491" s="159"/>
      <c r="O491" s="159"/>
      <c r="P491" s="159"/>
      <c r="Q491" s="159"/>
    </row>
    <row r="492" spans="1:20">
      <c r="A492" s="159"/>
      <c r="B492" s="159"/>
      <c r="C492" s="16">
        <v>95</v>
      </c>
      <c r="D492" s="159"/>
      <c r="E492" s="8"/>
      <c r="F492" s="8"/>
      <c r="G492" s="8"/>
      <c r="H492" s="16"/>
      <c r="I492" s="16"/>
      <c r="J492" s="159"/>
      <c r="K492" s="159"/>
      <c r="L492" s="18"/>
      <c r="M492" s="18"/>
      <c r="N492" s="159"/>
      <c r="O492" s="159"/>
      <c r="P492" s="159"/>
      <c r="Q492" s="159"/>
    </row>
    <row r="493" spans="1:20">
      <c r="A493" s="159"/>
      <c r="B493" s="159"/>
      <c r="C493" s="16">
        <v>89</v>
      </c>
      <c r="D493" s="159"/>
      <c r="E493" s="8"/>
      <c r="F493" s="8"/>
      <c r="G493" s="8"/>
      <c r="H493" s="16"/>
      <c r="I493" s="16"/>
      <c r="J493" s="159"/>
      <c r="K493" s="159" t="s">
        <v>304</v>
      </c>
      <c r="L493" s="18"/>
      <c r="M493" s="18"/>
      <c r="N493" s="159"/>
      <c r="O493" s="159"/>
      <c r="P493" s="159"/>
      <c r="Q493" s="159"/>
    </row>
    <row r="494" spans="1:20">
      <c r="A494" s="159"/>
      <c r="B494" s="159"/>
      <c r="C494" s="16">
        <v>97</v>
      </c>
      <c r="D494" s="159"/>
      <c r="E494" s="8"/>
      <c r="F494" s="8"/>
      <c r="G494" s="8"/>
      <c r="H494" s="16"/>
      <c r="I494" s="16"/>
      <c r="J494" s="159"/>
      <c r="K494" s="159"/>
      <c r="L494" s="18"/>
      <c r="M494" s="18"/>
      <c r="N494" s="159"/>
      <c r="O494" s="159"/>
      <c r="P494" s="159"/>
      <c r="Q494" s="159"/>
    </row>
    <row r="495" spans="1:20">
      <c r="A495" s="159"/>
      <c r="B495" s="159"/>
      <c r="C495" s="16">
        <v>89</v>
      </c>
      <c r="D495" s="159"/>
      <c r="E495" s="8"/>
      <c r="F495" s="8"/>
      <c r="G495" s="8"/>
      <c r="H495" s="16"/>
      <c r="I495" s="16"/>
      <c r="J495" s="159"/>
      <c r="K495" s="159"/>
      <c r="L495" s="18"/>
      <c r="M495" s="18"/>
      <c r="N495" s="159"/>
      <c r="O495" s="159"/>
      <c r="P495" s="159"/>
      <c r="Q495" s="159"/>
      <c r="S495" s="20"/>
      <c r="T495" s="20"/>
    </row>
    <row r="496" spans="1:20">
      <c r="A496" s="159"/>
      <c r="B496" s="159"/>
      <c r="C496" s="16">
        <v>97</v>
      </c>
      <c r="D496" s="159"/>
      <c r="E496" s="8"/>
      <c r="F496" s="8"/>
      <c r="G496" s="8"/>
      <c r="H496" s="16"/>
      <c r="I496" s="16"/>
      <c r="J496" s="159"/>
      <c r="K496" s="159"/>
      <c r="L496" s="18"/>
      <c r="M496" s="18"/>
      <c r="N496" s="159"/>
      <c r="O496" s="159"/>
      <c r="P496" s="159"/>
      <c r="Q496" s="159"/>
      <c r="S496" s="20"/>
      <c r="T496" s="20"/>
    </row>
    <row r="497" spans="1:20">
      <c r="A497" s="159"/>
      <c r="B497" s="159"/>
      <c r="C497" s="16"/>
      <c r="D497" s="159"/>
      <c r="E497" s="8"/>
      <c r="F497" s="8"/>
      <c r="G497" s="8"/>
      <c r="H497" s="16"/>
      <c r="I497" s="16"/>
      <c r="J497" s="159"/>
      <c r="K497" s="159" t="s">
        <v>261</v>
      </c>
      <c r="L497" s="18"/>
      <c r="M497" s="18"/>
      <c r="N497" s="159"/>
      <c r="O497" s="159"/>
      <c r="P497" s="159"/>
      <c r="Q497" s="159"/>
      <c r="S497" s="20"/>
      <c r="T497" s="20"/>
    </row>
    <row r="498" spans="1:20">
      <c r="A498" s="159"/>
      <c r="B498" s="159"/>
      <c r="C498" s="16"/>
      <c r="D498" s="159"/>
      <c r="E498" s="8"/>
      <c r="F498" s="8"/>
      <c r="G498" s="8"/>
      <c r="H498" s="16"/>
      <c r="I498" s="16"/>
      <c r="J498" s="159"/>
      <c r="K498" s="159"/>
      <c r="L498" s="18"/>
      <c r="M498" s="18"/>
      <c r="N498" s="159"/>
      <c r="O498" s="159"/>
      <c r="P498" s="159"/>
      <c r="Q498" s="159"/>
      <c r="S498" s="20"/>
      <c r="T498" s="20"/>
    </row>
    <row r="499" spans="1:20">
      <c r="A499" s="159"/>
      <c r="B499" s="159"/>
      <c r="C499" s="16"/>
      <c r="D499" s="159"/>
      <c r="E499" s="8"/>
      <c r="F499" s="8"/>
      <c r="G499" s="8"/>
      <c r="H499" s="16"/>
      <c r="I499" s="16"/>
      <c r="J499" s="159"/>
      <c r="K499" s="159"/>
      <c r="L499" s="18"/>
      <c r="M499" s="18"/>
      <c r="N499" s="159"/>
      <c r="O499" s="159"/>
      <c r="P499" s="159"/>
      <c r="Q499" s="159"/>
      <c r="S499" s="20"/>
      <c r="T499" s="20"/>
    </row>
    <row r="500" spans="1:20">
      <c r="A500" s="159"/>
      <c r="B500" s="159"/>
      <c r="C500" s="16"/>
      <c r="D500" s="159"/>
      <c r="E500" s="8"/>
      <c r="F500" s="8"/>
      <c r="G500" s="8"/>
      <c r="H500" s="16"/>
      <c r="I500" s="16"/>
      <c r="J500" s="159"/>
      <c r="K500" s="159"/>
      <c r="L500" s="18"/>
      <c r="M500" s="18"/>
      <c r="N500" s="159"/>
      <c r="O500" s="159"/>
      <c r="P500" s="159"/>
      <c r="Q500" s="159"/>
      <c r="S500" s="20"/>
      <c r="T500" s="20"/>
    </row>
    <row r="501" spans="1:20" s="12" customFormat="1">
      <c r="A501" s="12" t="s">
        <v>232</v>
      </c>
      <c r="C501" s="12" t="s">
        <v>86</v>
      </c>
      <c r="D501" s="21" t="s">
        <v>236</v>
      </c>
      <c r="E501" s="21" t="s">
        <v>235</v>
      </c>
      <c r="F501" s="21" t="s">
        <v>235</v>
      </c>
      <c r="G501" s="21" t="s">
        <v>234</v>
      </c>
      <c r="H501" s="21" t="s">
        <v>91</v>
      </c>
      <c r="I501" s="21" t="s">
        <v>89</v>
      </c>
      <c r="J501" s="21" t="s">
        <v>236</v>
      </c>
      <c r="L501" s="12" t="s">
        <v>234</v>
      </c>
      <c r="M501" s="12" t="s">
        <v>237</v>
      </c>
      <c r="N501" s="12" t="s">
        <v>235</v>
      </c>
      <c r="O501" s="12" t="s">
        <v>236</v>
      </c>
      <c r="P501" s="12" t="s">
        <v>236</v>
      </c>
      <c r="Q501" s="12" t="s">
        <v>87</v>
      </c>
    </row>
    <row r="502" spans="1:20">
      <c r="A502" s="151" t="s">
        <v>96</v>
      </c>
      <c r="B502" s="151"/>
      <c r="C502" s="151"/>
      <c r="D502" s="151"/>
      <c r="E502" s="151"/>
      <c r="F502" s="151"/>
      <c r="G502" s="151"/>
      <c r="H502" s="151"/>
      <c r="I502" s="151"/>
      <c r="J502" s="151"/>
      <c r="K502" s="151"/>
      <c r="L502" s="151"/>
      <c r="M502" s="151"/>
      <c r="N502" s="151"/>
      <c r="O502" s="151"/>
      <c r="P502" s="151"/>
      <c r="Q502" s="151"/>
      <c r="R502" s="20"/>
    </row>
    <row r="503" spans="1:20" ht="33.75" customHeight="1">
      <c r="A503" s="151"/>
      <c r="B503" s="151"/>
      <c r="C503" s="151"/>
      <c r="D503" s="151"/>
      <c r="E503" s="151"/>
      <c r="F503" s="151"/>
      <c r="G503" s="151"/>
      <c r="H503" s="151"/>
      <c r="I503" s="151"/>
      <c r="J503" s="151"/>
      <c r="K503" s="151"/>
      <c r="L503" s="151"/>
      <c r="M503" s="151"/>
      <c r="N503" s="151"/>
      <c r="O503" s="151"/>
      <c r="P503" s="151"/>
      <c r="Q503" s="151"/>
      <c r="R503" s="20"/>
    </row>
    <row r="504" spans="1:20" ht="25.5" customHeight="1">
      <c r="A504" s="158" t="s">
        <v>61</v>
      </c>
      <c r="B504" s="158" t="s">
        <v>62</v>
      </c>
      <c r="C504" s="158" t="s">
        <v>217</v>
      </c>
      <c r="D504" s="158"/>
      <c r="E504" s="158"/>
      <c r="F504" s="148" t="s">
        <v>218</v>
      </c>
      <c r="G504" s="150"/>
      <c r="H504" s="150"/>
      <c r="I504" s="150"/>
      <c r="J504" s="150"/>
      <c r="K504" s="149"/>
      <c r="L504" s="148" t="s">
        <v>239</v>
      </c>
      <c r="M504" s="150"/>
      <c r="N504" s="150"/>
      <c r="O504" s="149"/>
      <c r="P504" s="158" t="s">
        <v>67</v>
      </c>
      <c r="Q504" s="158" t="s">
        <v>66</v>
      </c>
      <c r="R504" s="20"/>
    </row>
    <row r="505" spans="1:20">
      <c r="A505" s="158"/>
      <c r="B505" s="158"/>
      <c r="C505" s="15" t="s">
        <v>219</v>
      </c>
      <c r="D505" s="15" t="s">
        <v>240</v>
      </c>
      <c r="E505" s="15" t="s">
        <v>241</v>
      </c>
      <c r="F505" s="16" t="s">
        <v>242</v>
      </c>
      <c r="G505" s="16" t="s">
        <v>243</v>
      </c>
      <c r="H505" s="16" t="s">
        <v>251</v>
      </c>
      <c r="I505" s="16" t="s">
        <v>220</v>
      </c>
      <c r="J505" s="16" t="s">
        <v>222</v>
      </c>
      <c r="K505" s="16" t="s">
        <v>322</v>
      </c>
      <c r="L505" s="16" t="s">
        <v>244</v>
      </c>
      <c r="M505" s="16" t="s">
        <v>221</v>
      </c>
      <c r="N505" s="16" t="s">
        <v>222</v>
      </c>
      <c r="O505" s="16" t="s">
        <v>223</v>
      </c>
      <c r="P505" s="158"/>
      <c r="Q505" s="158"/>
      <c r="R505" s="20"/>
    </row>
    <row r="506" spans="1:20">
      <c r="A506" s="159" t="s">
        <v>401</v>
      </c>
      <c r="B506" s="159">
        <v>20184226016</v>
      </c>
      <c r="C506" s="16">
        <v>90</v>
      </c>
      <c r="D506" s="16">
        <v>3</v>
      </c>
      <c r="E506" s="159">
        <f>(C506*D506+C507*D507+C508*D508+C509*D509+C510*D510+C511*D511+C512*D512+C513*D513+C514*D514+C515*D515+C516*D516+C517*D517)/SUM(D506:D517)</f>
        <v>91.095238095238102</v>
      </c>
      <c r="F506" s="8"/>
      <c r="G506" s="8"/>
      <c r="H506" s="8"/>
      <c r="I506" s="16"/>
      <c r="J506" s="16"/>
      <c r="K506" s="159">
        <f>SUM(J506:J517)</f>
        <v>0</v>
      </c>
      <c r="L506" s="18" t="s">
        <v>255</v>
      </c>
      <c r="M506" s="18" t="s">
        <v>402</v>
      </c>
      <c r="N506" s="159">
        <v>2</v>
      </c>
      <c r="O506" s="159">
        <f>SUM(N506:N517)+60</f>
        <v>62</v>
      </c>
      <c r="P506" s="159">
        <f>Q489</f>
        <v>3.74</v>
      </c>
      <c r="Q506" s="159">
        <f>E506*0.1+K506*0.4+O506*0.1+P506</f>
        <v>19.049523809523812</v>
      </c>
    </row>
    <row r="507" spans="1:20">
      <c r="A507" s="159"/>
      <c r="B507" s="159"/>
      <c r="C507" s="19">
        <v>90</v>
      </c>
      <c r="D507" s="19">
        <v>3</v>
      </c>
      <c r="E507" s="159"/>
      <c r="F507" s="8"/>
      <c r="G507" s="8"/>
      <c r="H507" s="8"/>
      <c r="I507" s="16"/>
      <c r="J507" s="16"/>
      <c r="K507" s="159"/>
      <c r="L507" s="18"/>
      <c r="M507" s="18"/>
      <c r="N507" s="159"/>
      <c r="O507" s="159"/>
      <c r="P507" s="159"/>
      <c r="Q507" s="159"/>
    </row>
    <row r="508" spans="1:20">
      <c r="A508" s="159"/>
      <c r="B508" s="159"/>
      <c r="C508" s="16">
        <v>85</v>
      </c>
      <c r="D508" s="16">
        <v>3</v>
      </c>
      <c r="E508" s="159"/>
      <c r="F508" s="8"/>
      <c r="G508" s="8"/>
      <c r="H508" s="8"/>
      <c r="I508" s="16"/>
      <c r="J508" s="16"/>
      <c r="K508" s="159"/>
      <c r="L508" s="18"/>
      <c r="M508" s="18"/>
      <c r="N508" s="159"/>
      <c r="O508" s="159"/>
      <c r="P508" s="159"/>
      <c r="Q508" s="159"/>
    </row>
    <row r="509" spans="1:20">
      <c r="A509" s="159"/>
      <c r="B509" s="159"/>
      <c r="C509" s="16">
        <v>95</v>
      </c>
      <c r="D509" s="16">
        <v>3</v>
      </c>
      <c r="E509" s="159"/>
      <c r="F509" s="8"/>
      <c r="G509" s="8"/>
      <c r="H509" s="8"/>
      <c r="I509" s="16"/>
      <c r="J509" s="16"/>
      <c r="K509" s="159"/>
      <c r="L509" s="18"/>
      <c r="M509" s="18"/>
      <c r="N509" s="159"/>
      <c r="O509" s="159"/>
      <c r="P509" s="159"/>
      <c r="Q509" s="159"/>
    </row>
    <row r="510" spans="1:20">
      <c r="A510" s="159"/>
      <c r="B510" s="159"/>
      <c r="C510" s="16">
        <v>89</v>
      </c>
      <c r="D510" s="16">
        <v>3</v>
      </c>
      <c r="E510" s="159"/>
      <c r="F510" s="8"/>
      <c r="G510" s="8"/>
      <c r="H510" s="8"/>
      <c r="I510" s="16"/>
      <c r="J510" s="16"/>
      <c r="K510" s="159"/>
      <c r="L510" s="18"/>
      <c r="M510" s="18"/>
      <c r="N510" s="159"/>
      <c r="O510" s="159"/>
      <c r="P510" s="159"/>
      <c r="Q510" s="159"/>
    </row>
    <row r="511" spans="1:20">
      <c r="A511" s="159"/>
      <c r="B511" s="159"/>
      <c r="C511" s="16">
        <v>97</v>
      </c>
      <c r="D511" s="16">
        <v>3</v>
      </c>
      <c r="E511" s="159"/>
      <c r="F511" s="8"/>
      <c r="G511" s="8"/>
      <c r="H511" s="8"/>
      <c r="I511" s="16"/>
      <c r="J511" s="16"/>
      <c r="K511" s="159"/>
      <c r="L511" s="18"/>
      <c r="M511" s="18"/>
      <c r="N511" s="159"/>
      <c r="O511" s="159"/>
      <c r="P511" s="159"/>
      <c r="Q511" s="159"/>
    </row>
    <row r="512" spans="1:20">
      <c r="A512" s="159"/>
      <c r="B512" s="159"/>
      <c r="C512" s="16">
        <v>89</v>
      </c>
      <c r="D512" s="16">
        <v>2</v>
      </c>
      <c r="E512" s="159"/>
      <c r="F512" s="8"/>
      <c r="G512" s="8"/>
      <c r="H512" s="8"/>
      <c r="I512" s="16"/>
      <c r="J512" s="16"/>
      <c r="K512" s="159"/>
      <c r="L512" s="18"/>
      <c r="M512" s="18"/>
      <c r="N512" s="159"/>
      <c r="O512" s="159"/>
      <c r="P512" s="159"/>
      <c r="Q512" s="159"/>
    </row>
    <row r="513" spans="1:17">
      <c r="A513" s="159"/>
      <c r="B513" s="159"/>
      <c r="C513" s="16">
        <v>97</v>
      </c>
      <c r="D513" s="16">
        <v>1</v>
      </c>
      <c r="E513" s="159"/>
      <c r="F513" s="8"/>
      <c r="G513" s="8"/>
      <c r="H513" s="8"/>
      <c r="I513" s="16"/>
      <c r="J513" s="16"/>
      <c r="K513" s="159"/>
      <c r="L513" s="18"/>
      <c r="M513" s="18"/>
      <c r="N513" s="159"/>
      <c r="O513" s="159"/>
      <c r="P513" s="159"/>
      <c r="Q513" s="159"/>
    </row>
    <row r="514" spans="1:17">
      <c r="A514" s="159"/>
      <c r="B514" s="159"/>
      <c r="C514" s="8"/>
      <c r="D514" s="16"/>
      <c r="E514" s="159"/>
      <c r="F514" s="8"/>
      <c r="G514" s="8"/>
      <c r="H514" s="8"/>
      <c r="I514" s="16"/>
      <c r="J514" s="16"/>
      <c r="K514" s="159"/>
      <c r="L514" s="18"/>
      <c r="M514" s="18"/>
      <c r="N514" s="159"/>
      <c r="O514" s="159"/>
      <c r="P514" s="159"/>
      <c r="Q514" s="159"/>
    </row>
    <row r="515" spans="1:17">
      <c r="A515" s="159"/>
      <c r="B515" s="159"/>
      <c r="C515" s="8"/>
      <c r="D515" s="16"/>
      <c r="E515" s="159"/>
      <c r="F515" s="8"/>
      <c r="G515" s="8"/>
      <c r="H515" s="8"/>
      <c r="I515" s="16"/>
      <c r="J515" s="16"/>
      <c r="K515" s="159"/>
      <c r="L515" s="18"/>
      <c r="M515" s="18"/>
      <c r="N515" s="159"/>
      <c r="O515" s="159"/>
      <c r="P515" s="159"/>
      <c r="Q515" s="159"/>
    </row>
    <row r="516" spans="1:17">
      <c r="A516" s="159"/>
      <c r="B516" s="159"/>
      <c r="C516" s="8"/>
      <c r="D516" s="16"/>
      <c r="E516" s="159"/>
      <c r="F516" s="8"/>
      <c r="G516" s="8"/>
      <c r="H516" s="8"/>
      <c r="I516" s="16"/>
      <c r="J516" s="16"/>
      <c r="K516" s="159"/>
      <c r="L516" s="18"/>
      <c r="M516" s="18"/>
      <c r="N516" s="159"/>
      <c r="O516" s="159"/>
      <c r="P516" s="159"/>
      <c r="Q516" s="159"/>
    </row>
    <row r="517" spans="1:17">
      <c r="A517" s="159"/>
      <c r="B517" s="159"/>
      <c r="C517" s="8"/>
      <c r="D517" s="16"/>
      <c r="E517" s="159"/>
      <c r="F517" s="8"/>
      <c r="G517" s="8"/>
      <c r="H517" s="8"/>
      <c r="I517" s="16"/>
      <c r="J517" s="16"/>
      <c r="K517" s="159"/>
      <c r="L517" s="18"/>
      <c r="M517" s="18"/>
      <c r="N517" s="159"/>
      <c r="O517" s="159"/>
      <c r="P517" s="159"/>
      <c r="Q517" s="159"/>
    </row>
    <row r="518" spans="1:17">
      <c r="A518" s="12" t="s">
        <v>232</v>
      </c>
      <c r="C518" s="12" t="s">
        <v>233</v>
      </c>
      <c r="D518" s="12" t="s">
        <v>335</v>
      </c>
      <c r="E518" s="21" t="s">
        <v>236</v>
      </c>
      <c r="F518" s="21" t="s">
        <v>235</v>
      </c>
      <c r="G518" s="21" t="s">
        <v>235</v>
      </c>
      <c r="H518" s="21" t="s">
        <v>234</v>
      </c>
      <c r="I518" s="21" t="s">
        <v>234</v>
      </c>
      <c r="J518" s="21" t="s">
        <v>235</v>
      </c>
      <c r="K518" s="21" t="s">
        <v>236</v>
      </c>
      <c r="L518" s="12" t="s">
        <v>234</v>
      </c>
      <c r="M518" s="12" t="s">
        <v>237</v>
      </c>
      <c r="N518" s="12" t="s">
        <v>235</v>
      </c>
      <c r="O518" s="12" t="s">
        <v>236</v>
      </c>
      <c r="P518" s="12" t="s">
        <v>236</v>
      </c>
      <c r="Q518" s="12" t="s">
        <v>236</v>
      </c>
    </row>
    <row r="521" spans="1:17" ht="47.25" customHeight="1">
      <c r="A521" s="156" t="s">
        <v>216</v>
      </c>
      <c r="B521" s="157"/>
      <c r="C521" s="157"/>
      <c r="D521" s="157"/>
      <c r="E521" s="157"/>
      <c r="F521" s="157"/>
      <c r="G521" s="157"/>
      <c r="H521" s="157"/>
      <c r="I521" s="157"/>
      <c r="J521" s="157"/>
      <c r="K521" s="157"/>
      <c r="L521" s="157"/>
      <c r="M521" s="157"/>
      <c r="N521" s="157"/>
      <c r="O521" s="157"/>
      <c r="P521" s="157"/>
      <c r="Q521" s="157"/>
    </row>
    <row r="522" spans="1:17" ht="27" customHeight="1">
      <c r="A522" s="158" t="s">
        <v>61</v>
      </c>
      <c r="B522" s="158" t="s">
        <v>62</v>
      </c>
      <c r="C522" s="158" t="s">
        <v>217</v>
      </c>
      <c r="D522" s="158"/>
      <c r="E522" s="158" t="s">
        <v>218</v>
      </c>
      <c r="F522" s="158"/>
      <c r="G522" s="158"/>
      <c r="H522" s="158"/>
      <c r="I522" s="158"/>
      <c r="J522" s="158"/>
      <c r="K522" s="158" t="s">
        <v>65</v>
      </c>
      <c r="L522" s="158"/>
      <c r="M522" s="158"/>
      <c r="N522" s="158"/>
      <c r="O522" s="158"/>
      <c r="P522" s="158" t="s">
        <v>66</v>
      </c>
      <c r="Q522" s="158" t="s">
        <v>67</v>
      </c>
    </row>
    <row r="523" spans="1:17">
      <c r="A523" s="158"/>
      <c r="B523" s="158"/>
      <c r="C523" s="15" t="s">
        <v>219</v>
      </c>
      <c r="D523" s="15" t="s">
        <v>302</v>
      </c>
      <c r="E523" s="16" t="s">
        <v>242</v>
      </c>
      <c r="F523" s="16" t="s">
        <v>243</v>
      </c>
      <c r="G523" s="16" t="s">
        <v>251</v>
      </c>
      <c r="H523" s="16" t="s">
        <v>220</v>
      </c>
      <c r="I523" s="16" t="s">
        <v>222</v>
      </c>
      <c r="J523" s="16" t="s">
        <v>322</v>
      </c>
      <c r="K523" s="16" t="s">
        <v>252</v>
      </c>
      <c r="L523" s="16" t="s">
        <v>244</v>
      </c>
      <c r="M523" s="16" t="s">
        <v>221</v>
      </c>
      <c r="N523" s="16" t="s">
        <v>222</v>
      </c>
      <c r="O523" s="16" t="s">
        <v>223</v>
      </c>
      <c r="P523" s="158"/>
      <c r="Q523" s="158"/>
    </row>
    <row r="524" spans="1:17" s="12" customFormat="1">
      <c r="A524" s="159" t="s">
        <v>403</v>
      </c>
      <c r="B524" s="159">
        <v>20184226017</v>
      </c>
      <c r="C524" s="16">
        <v>95</v>
      </c>
      <c r="D524" s="159">
        <f>AVERAGE(C524:C535)</f>
        <v>91.625</v>
      </c>
      <c r="E524" s="8"/>
      <c r="F524" s="8"/>
      <c r="G524" s="8"/>
      <c r="H524" s="16"/>
      <c r="I524" s="16"/>
      <c r="J524" s="159"/>
      <c r="K524" s="159" t="s">
        <v>229</v>
      </c>
      <c r="L524" s="18"/>
      <c r="M524" s="18"/>
      <c r="N524" s="159"/>
      <c r="O524" s="159">
        <f>SUM(N524:N535)</f>
        <v>8</v>
      </c>
      <c r="P524" s="159">
        <f>D524*0.1+J524*0.8+O524*0.1</f>
        <v>9.9625000000000004</v>
      </c>
      <c r="Q524" s="159">
        <f>P524*0.4</f>
        <v>3.9850000000000003</v>
      </c>
    </row>
    <row r="525" spans="1:17">
      <c r="A525" s="159"/>
      <c r="B525" s="159"/>
      <c r="C525" s="19">
        <v>92</v>
      </c>
      <c r="D525" s="159"/>
      <c r="E525" s="8"/>
      <c r="F525" s="8"/>
      <c r="G525" s="8"/>
      <c r="H525" s="16"/>
      <c r="I525" s="16"/>
      <c r="J525" s="159"/>
      <c r="K525" s="159"/>
      <c r="L525" s="18"/>
      <c r="M525" s="18"/>
      <c r="N525" s="159"/>
      <c r="O525" s="159"/>
      <c r="P525" s="159"/>
      <c r="Q525" s="159"/>
    </row>
    <row r="526" spans="1:17">
      <c r="A526" s="159"/>
      <c r="B526" s="159"/>
      <c r="C526" s="16">
        <v>91</v>
      </c>
      <c r="D526" s="159"/>
      <c r="E526" s="8"/>
      <c r="F526" s="8"/>
      <c r="G526" s="8"/>
      <c r="H526" s="16"/>
      <c r="I526" s="16"/>
      <c r="J526" s="159"/>
      <c r="K526" s="159"/>
      <c r="L526" s="18"/>
      <c r="M526" s="18"/>
      <c r="N526" s="159"/>
      <c r="O526" s="159"/>
      <c r="P526" s="159"/>
      <c r="Q526" s="159"/>
    </row>
    <row r="527" spans="1:17">
      <c r="A527" s="159"/>
      <c r="B527" s="159"/>
      <c r="C527" s="16">
        <v>92</v>
      </c>
      <c r="D527" s="159"/>
      <c r="E527" s="8"/>
      <c r="F527" s="8"/>
      <c r="G527" s="8"/>
      <c r="H527" s="16"/>
      <c r="I527" s="16"/>
      <c r="J527" s="159"/>
      <c r="K527" s="159"/>
      <c r="L527" s="18"/>
      <c r="M527" s="18"/>
      <c r="N527" s="159"/>
      <c r="O527" s="159"/>
      <c r="P527" s="159"/>
      <c r="Q527" s="159"/>
    </row>
    <row r="528" spans="1:17">
      <c r="A528" s="159"/>
      <c r="B528" s="159"/>
      <c r="C528" s="16">
        <v>92</v>
      </c>
      <c r="D528" s="159"/>
      <c r="E528" s="8"/>
      <c r="F528" s="8"/>
      <c r="G528" s="8"/>
      <c r="H528" s="16"/>
      <c r="I528" s="16"/>
      <c r="J528" s="159"/>
      <c r="K528" s="159" t="s">
        <v>304</v>
      </c>
      <c r="L528" s="18"/>
      <c r="M528" s="18"/>
      <c r="N528" s="159"/>
      <c r="O528" s="159"/>
      <c r="P528" s="159"/>
      <c r="Q528" s="159"/>
    </row>
    <row r="529" spans="1:20">
      <c r="A529" s="159"/>
      <c r="B529" s="159"/>
      <c r="C529" s="16">
        <v>90</v>
      </c>
      <c r="D529" s="159"/>
      <c r="E529" s="8"/>
      <c r="F529" s="8"/>
      <c r="G529" s="8"/>
      <c r="H529" s="16"/>
      <c r="I529" s="16"/>
      <c r="J529" s="159"/>
      <c r="K529" s="159"/>
      <c r="L529" s="18"/>
      <c r="M529" s="18"/>
      <c r="N529" s="159"/>
      <c r="O529" s="159"/>
      <c r="P529" s="159"/>
      <c r="Q529" s="159"/>
    </row>
    <row r="530" spans="1:20">
      <c r="A530" s="159"/>
      <c r="B530" s="159"/>
      <c r="C530" s="16">
        <v>87</v>
      </c>
      <c r="D530" s="159"/>
      <c r="E530" s="8"/>
      <c r="F530" s="8"/>
      <c r="G530" s="8"/>
      <c r="H530" s="16"/>
      <c r="I530" s="16"/>
      <c r="J530" s="159"/>
      <c r="K530" s="159"/>
      <c r="L530" s="18"/>
      <c r="M530" s="18"/>
      <c r="N530" s="159"/>
      <c r="O530" s="159"/>
      <c r="P530" s="159"/>
      <c r="Q530" s="159"/>
      <c r="S530" s="20"/>
      <c r="T530" s="20"/>
    </row>
    <row r="531" spans="1:20">
      <c r="A531" s="159"/>
      <c r="B531" s="159"/>
      <c r="C531" s="16">
        <v>94</v>
      </c>
      <c r="D531" s="159"/>
      <c r="E531" s="8"/>
      <c r="F531" s="8"/>
      <c r="G531" s="8"/>
      <c r="H531" s="16"/>
      <c r="I531" s="16"/>
      <c r="J531" s="159"/>
      <c r="K531" s="159"/>
      <c r="L531" s="18"/>
      <c r="M531" s="18"/>
      <c r="N531" s="159"/>
      <c r="O531" s="159"/>
      <c r="P531" s="159"/>
      <c r="Q531" s="159"/>
      <c r="S531" s="20"/>
      <c r="T531" s="20"/>
    </row>
    <row r="532" spans="1:20">
      <c r="A532" s="159"/>
      <c r="B532" s="159"/>
      <c r="C532" s="16"/>
      <c r="D532" s="159"/>
      <c r="E532" s="8"/>
      <c r="F532" s="8"/>
      <c r="G532" s="8"/>
      <c r="H532" s="16"/>
      <c r="I532" s="16"/>
      <c r="J532" s="159"/>
      <c r="K532" s="159" t="s">
        <v>261</v>
      </c>
      <c r="L532" s="18" t="s">
        <v>404</v>
      </c>
      <c r="M532" s="18" t="s">
        <v>405</v>
      </c>
      <c r="N532" s="159">
        <v>8</v>
      </c>
      <c r="O532" s="159"/>
      <c r="P532" s="159"/>
      <c r="Q532" s="159"/>
      <c r="S532" s="20"/>
      <c r="T532" s="20"/>
    </row>
    <row r="533" spans="1:20">
      <c r="A533" s="159"/>
      <c r="B533" s="159"/>
      <c r="C533" s="16"/>
      <c r="D533" s="159"/>
      <c r="E533" s="8"/>
      <c r="F533" s="8"/>
      <c r="G533" s="8"/>
      <c r="H533" s="16"/>
      <c r="I533" s="16"/>
      <c r="J533" s="159"/>
      <c r="K533" s="159"/>
      <c r="L533" s="18"/>
      <c r="M533" s="18"/>
      <c r="N533" s="159"/>
      <c r="O533" s="159"/>
      <c r="P533" s="159"/>
      <c r="Q533" s="159"/>
      <c r="S533" s="20"/>
      <c r="T533" s="20"/>
    </row>
    <row r="534" spans="1:20">
      <c r="A534" s="159"/>
      <c r="B534" s="159"/>
      <c r="C534" s="16"/>
      <c r="D534" s="159"/>
      <c r="E534" s="8"/>
      <c r="F534" s="8"/>
      <c r="G534" s="8"/>
      <c r="H534" s="16"/>
      <c r="I534" s="16"/>
      <c r="J534" s="159"/>
      <c r="K534" s="159"/>
      <c r="L534" s="18"/>
      <c r="M534" s="18"/>
      <c r="N534" s="159"/>
      <c r="O534" s="159"/>
      <c r="P534" s="159"/>
      <c r="Q534" s="159"/>
      <c r="S534" s="20"/>
      <c r="T534" s="20"/>
    </row>
    <row r="535" spans="1:20">
      <c r="A535" s="159"/>
      <c r="B535" s="159"/>
      <c r="C535" s="16"/>
      <c r="D535" s="159"/>
      <c r="E535" s="8"/>
      <c r="F535" s="8"/>
      <c r="G535" s="8"/>
      <c r="H535" s="16"/>
      <c r="I535" s="16"/>
      <c r="J535" s="159"/>
      <c r="K535" s="159"/>
      <c r="L535" s="18"/>
      <c r="M535" s="18"/>
      <c r="N535" s="159"/>
      <c r="O535" s="159"/>
      <c r="P535" s="159"/>
      <c r="Q535" s="159"/>
      <c r="S535" s="20"/>
      <c r="T535" s="20"/>
    </row>
    <row r="536" spans="1:20" s="12" customFormat="1">
      <c r="A536" s="12" t="s">
        <v>232</v>
      </c>
      <c r="C536" s="12" t="s">
        <v>233</v>
      </c>
      <c r="D536" s="21" t="s">
        <v>236</v>
      </c>
      <c r="E536" s="21" t="s">
        <v>235</v>
      </c>
      <c r="F536" s="21" t="s">
        <v>89</v>
      </c>
      <c r="G536" s="21" t="s">
        <v>91</v>
      </c>
      <c r="H536" s="21" t="s">
        <v>234</v>
      </c>
      <c r="I536" s="21" t="s">
        <v>235</v>
      </c>
      <c r="J536" s="21" t="s">
        <v>236</v>
      </c>
      <c r="L536" s="12" t="s">
        <v>234</v>
      </c>
      <c r="M536" s="12" t="s">
        <v>237</v>
      </c>
      <c r="N536" s="12" t="s">
        <v>235</v>
      </c>
      <c r="O536" s="12" t="s">
        <v>236</v>
      </c>
      <c r="P536" s="12" t="s">
        <v>236</v>
      </c>
      <c r="Q536" s="12" t="s">
        <v>236</v>
      </c>
    </row>
    <row r="537" spans="1:20">
      <c r="A537" s="151" t="s">
        <v>238</v>
      </c>
      <c r="B537" s="151"/>
      <c r="C537" s="151"/>
      <c r="D537" s="151"/>
      <c r="E537" s="151"/>
      <c r="F537" s="151"/>
      <c r="G537" s="151"/>
      <c r="H537" s="151"/>
      <c r="I537" s="151"/>
      <c r="J537" s="151"/>
      <c r="K537" s="151"/>
      <c r="L537" s="151"/>
      <c r="M537" s="151"/>
      <c r="N537" s="151"/>
      <c r="O537" s="151"/>
      <c r="P537" s="151"/>
      <c r="Q537" s="151"/>
      <c r="R537" s="20"/>
    </row>
    <row r="538" spans="1:20" ht="33.75" customHeight="1">
      <c r="A538" s="151"/>
      <c r="B538" s="151"/>
      <c r="C538" s="151"/>
      <c r="D538" s="151"/>
      <c r="E538" s="151"/>
      <c r="F538" s="151"/>
      <c r="G538" s="151"/>
      <c r="H538" s="151"/>
      <c r="I538" s="151"/>
      <c r="J538" s="151"/>
      <c r="K538" s="151"/>
      <c r="L538" s="151"/>
      <c r="M538" s="151"/>
      <c r="N538" s="151"/>
      <c r="O538" s="151"/>
      <c r="P538" s="151"/>
      <c r="Q538" s="151"/>
      <c r="R538" s="20"/>
    </row>
    <row r="539" spans="1:20" ht="25.5" customHeight="1">
      <c r="A539" s="158" t="s">
        <v>61</v>
      </c>
      <c r="B539" s="158" t="s">
        <v>62</v>
      </c>
      <c r="C539" s="158" t="s">
        <v>217</v>
      </c>
      <c r="D539" s="158"/>
      <c r="E539" s="158"/>
      <c r="F539" s="148" t="s">
        <v>218</v>
      </c>
      <c r="G539" s="150"/>
      <c r="H539" s="150"/>
      <c r="I539" s="150"/>
      <c r="J539" s="150"/>
      <c r="K539" s="149"/>
      <c r="L539" s="148" t="s">
        <v>239</v>
      </c>
      <c r="M539" s="150"/>
      <c r="N539" s="150"/>
      <c r="O539" s="149"/>
      <c r="P539" s="158" t="s">
        <v>67</v>
      </c>
      <c r="Q539" s="158" t="s">
        <v>66</v>
      </c>
      <c r="R539" s="20"/>
    </row>
    <row r="540" spans="1:20">
      <c r="A540" s="158"/>
      <c r="B540" s="158"/>
      <c r="C540" s="15" t="s">
        <v>219</v>
      </c>
      <c r="D540" s="15" t="s">
        <v>240</v>
      </c>
      <c r="E540" s="15" t="s">
        <v>241</v>
      </c>
      <c r="F540" s="16" t="s">
        <v>242</v>
      </c>
      <c r="G540" s="16" t="s">
        <v>71</v>
      </c>
      <c r="H540" s="16" t="s">
        <v>251</v>
      </c>
      <c r="I540" s="16" t="s">
        <v>220</v>
      </c>
      <c r="J540" s="16" t="s">
        <v>222</v>
      </c>
      <c r="K540" s="16" t="s">
        <v>322</v>
      </c>
      <c r="L540" s="16" t="s">
        <v>244</v>
      </c>
      <c r="M540" s="16" t="s">
        <v>221</v>
      </c>
      <c r="N540" s="16" t="s">
        <v>222</v>
      </c>
      <c r="O540" s="16" t="s">
        <v>223</v>
      </c>
      <c r="P540" s="158"/>
      <c r="Q540" s="158"/>
      <c r="R540" s="20"/>
    </row>
    <row r="541" spans="1:20">
      <c r="A541" s="159" t="s">
        <v>403</v>
      </c>
      <c r="B541" s="159">
        <v>20184226017</v>
      </c>
      <c r="C541" s="8">
        <v>95</v>
      </c>
      <c r="D541" s="16">
        <v>3</v>
      </c>
      <c r="E541" s="159">
        <f>(C541*D541+C542*D542+C543*D543+C544*D544+C545*D545+C546*D546+C547*D547+C548*D548+C549*D549+C550*D550+C551*D551+C552*D552)/SUM(D541:D552)</f>
        <v>91.61904761904762</v>
      </c>
      <c r="F541" s="8"/>
      <c r="G541" s="8"/>
      <c r="H541" s="8"/>
      <c r="I541" s="16"/>
      <c r="J541" s="23"/>
      <c r="K541" s="159">
        <f>SUM(J541:J552)</f>
        <v>0</v>
      </c>
      <c r="L541" s="18"/>
      <c r="M541" s="18"/>
      <c r="N541" s="159"/>
      <c r="O541" s="159">
        <v>68</v>
      </c>
      <c r="P541" s="159">
        <f>Q524</f>
        <v>3.9850000000000003</v>
      </c>
      <c r="Q541" s="159">
        <f>E541*0.1+K541*0.4+O541*0.1+P541</f>
        <v>19.946904761904765</v>
      </c>
    </row>
    <row r="542" spans="1:20">
      <c r="A542" s="159"/>
      <c r="B542" s="159"/>
      <c r="C542" s="8">
        <v>92</v>
      </c>
      <c r="D542" s="19">
        <v>3</v>
      </c>
      <c r="E542" s="159"/>
      <c r="F542" s="8"/>
      <c r="G542" s="8"/>
      <c r="H542" s="8"/>
      <c r="I542" s="16"/>
      <c r="J542" s="16"/>
      <c r="K542" s="159"/>
      <c r="L542" s="18"/>
      <c r="M542" s="18"/>
      <c r="N542" s="159"/>
      <c r="O542" s="159"/>
      <c r="P542" s="159"/>
      <c r="Q542" s="159"/>
    </row>
    <row r="543" spans="1:20">
      <c r="A543" s="159"/>
      <c r="B543" s="159"/>
      <c r="C543" s="8">
        <v>91</v>
      </c>
      <c r="D543" s="16">
        <v>3</v>
      </c>
      <c r="E543" s="159"/>
      <c r="F543" s="8"/>
      <c r="G543" s="8"/>
      <c r="H543" s="8"/>
      <c r="I543" s="16"/>
      <c r="J543" s="16"/>
      <c r="K543" s="159"/>
      <c r="L543" s="18"/>
      <c r="M543" s="18"/>
      <c r="N543" s="159"/>
      <c r="O543" s="159"/>
      <c r="P543" s="159"/>
      <c r="Q543" s="159"/>
    </row>
    <row r="544" spans="1:20">
      <c r="A544" s="159"/>
      <c r="B544" s="159"/>
      <c r="C544" s="8">
        <v>92</v>
      </c>
      <c r="D544" s="16">
        <v>3</v>
      </c>
      <c r="E544" s="159"/>
      <c r="F544" s="8"/>
      <c r="G544" s="8"/>
      <c r="H544" s="8"/>
      <c r="I544" s="16"/>
      <c r="J544" s="16"/>
      <c r="K544" s="159"/>
      <c r="L544" s="18"/>
      <c r="M544" s="18"/>
      <c r="N544" s="159"/>
      <c r="O544" s="159"/>
      <c r="P544" s="159"/>
      <c r="Q544" s="159"/>
    </row>
    <row r="545" spans="1:17">
      <c r="A545" s="159"/>
      <c r="B545" s="159"/>
      <c r="C545" s="8">
        <v>92</v>
      </c>
      <c r="D545" s="16">
        <v>3</v>
      </c>
      <c r="E545" s="159"/>
      <c r="F545" s="8"/>
      <c r="G545" s="8"/>
      <c r="H545" s="8"/>
      <c r="I545" s="16"/>
      <c r="J545" s="16"/>
      <c r="K545" s="159"/>
      <c r="L545" s="18"/>
      <c r="M545" s="18"/>
      <c r="N545" s="159"/>
      <c r="O545" s="159"/>
      <c r="P545" s="159"/>
      <c r="Q545" s="159"/>
    </row>
    <row r="546" spans="1:17">
      <c r="A546" s="159"/>
      <c r="B546" s="159"/>
      <c r="C546" s="8">
        <v>90</v>
      </c>
      <c r="D546" s="16">
        <v>3</v>
      </c>
      <c r="E546" s="159"/>
      <c r="F546" s="8"/>
      <c r="G546" s="8"/>
      <c r="H546" s="8"/>
      <c r="I546" s="16"/>
      <c r="J546" s="16"/>
      <c r="K546" s="159"/>
      <c r="L546" s="18"/>
      <c r="M546" s="18"/>
      <c r="N546" s="159"/>
      <c r="O546" s="159"/>
      <c r="P546" s="159"/>
      <c r="Q546" s="159"/>
    </row>
    <row r="547" spans="1:17">
      <c r="A547" s="159"/>
      <c r="B547" s="159"/>
      <c r="C547" s="8">
        <v>87</v>
      </c>
      <c r="D547" s="16">
        <v>2</v>
      </c>
      <c r="E547" s="159"/>
      <c r="F547" s="8"/>
      <c r="G547" s="8"/>
      <c r="H547" s="8"/>
      <c r="I547" s="16"/>
      <c r="J547" s="16"/>
      <c r="K547" s="159"/>
      <c r="L547" s="18"/>
      <c r="M547" s="18"/>
      <c r="N547" s="159"/>
      <c r="O547" s="159"/>
      <c r="P547" s="159"/>
      <c r="Q547" s="159"/>
    </row>
    <row r="548" spans="1:17">
      <c r="A548" s="159"/>
      <c r="B548" s="159"/>
      <c r="C548" s="8">
        <v>94</v>
      </c>
      <c r="D548" s="16">
        <v>1</v>
      </c>
      <c r="E548" s="159"/>
      <c r="F548" s="8"/>
      <c r="G548" s="8"/>
      <c r="H548" s="8"/>
      <c r="I548" s="16"/>
      <c r="J548" s="16"/>
      <c r="K548" s="159"/>
      <c r="L548" s="18"/>
      <c r="M548" s="18"/>
      <c r="N548" s="159"/>
      <c r="O548" s="159"/>
      <c r="P548" s="159"/>
      <c r="Q548" s="159"/>
    </row>
    <row r="549" spans="1:17">
      <c r="A549" s="159"/>
      <c r="B549" s="159"/>
      <c r="C549" s="8"/>
      <c r="D549" s="16"/>
      <c r="E549" s="159"/>
      <c r="F549" s="8"/>
      <c r="G549" s="8"/>
      <c r="H549" s="8"/>
      <c r="I549" s="16"/>
      <c r="J549" s="16"/>
      <c r="K549" s="159"/>
      <c r="L549" s="18" t="s">
        <v>404</v>
      </c>
      <c r="M549" s="18" t="s">
        <v>406</v>
      </c>
      <c r="N549" s="159">
        <v>8</v>
      </c>
      <c r="O549" s="159"/>
      <c r="P549" s="159"/>
      <c r="Q549" s="159"/>
    </row>
    <row r="550" spans="1:17">
      <c r="A550" s="159"/>
      <c r="B550" s="159"/>
      <c r="C550" s="8"/>
      <c r="D550" s="16"/>
      <c r="E550" s="159"/>
      <c r="F550" s="8"/>
      <c r="G550" s="8"/>
      <c r="H550" s="8"/>
      <c r="I550" s="16"/>
      <c r="J550" s="16"/>
      <c r="K550" s="159"/>
      <c r="L550" s="18"/>
      <c r="M550" s="18"/>
      <c r="N550" s="159"/>
      <c r="O550" s="159"/>
      <c r="P550" s="159"/>
      <c r="Q550" s="159"/>
    </row>
    <row r="551" spans="1:17">
      <c r="A551" s="159"/>
      <c r="B551" s="159"/>
      <c r="C551" s="8"/>
      <c r="D551" s="16"/>
      <c r="E551" s="159"/>
      <c r="F551" s="8"/>
      <c r="G551" s="8"/>
      <c r="H551" s="8"/>
      <c r="I551" s="16"/>
      <c r="J551" s="16"/>
      <c r="K551" s="159"/>
      <c r="L551" s="18"/>
      <c r="M551" s="18"/>
      <c r="N551" s="159"/>
      <c r="O551" s="159"/>
      <c r="P551" s="159"/>
      <c r="Q551" s="159"/>
    </row>
    <row r="552" spans="1:17">
      <c r="A552" s="159"/>
      <c r="B552" s="159"/>
      <c r="C552" s="8"/>
      <c r="D552" s="16"/>
      <c r="E552" s="159"/>
      <c r="F552" s="8"/>
      <c r="G552" s="8"/>
      <c r="H552" s="8"/>
      <c r="I552" s="16"/>
      <c r="J552" s="16"/>
      <c r="K552" s="159"/>
      <c r="L552" s="18"/>
      <c r="M552" s="18"/>
      <c r="N552" s="159"/>
      <c r="O552" s="159"/>
      <c r="P552" s="159"/>
      <c r="Q552" s="159"/>
    </row>
    <row r="553" spans="1:17">
      <c r="A553" s="12" t="s">
        <v>85</v>
      </c>
      <c r="C553" s="12" t="s">
        <v>86</v>
      </c>
      <c r="D553" s="12" t="s">
        <v>109</v>
      </c>
      <c r="E553" s="21" t="s">
        <v>236</v>
      </c>
      <c r="F553" s="21" t="s">
        <v>235</v>
      </c>
      <c r="G553" s="21" t="s">
        <v>235</v>
      </c>
      <c r="H553" s="21" t="s">
        <v>234</v>
      </c>
      <c r="I553" s="21" t="s">
        <v>234</v>
      </c>
      <c r="J553" s="21" t="s">
        <v>235</v>
      </c>
      <c r="K553" s="21" t="s">
        <v>236</v>
      </c>
      <c r="L553" s="12" t="s">
        <v>234</v>
      </c>
      <c r="M553" s="12" t="s">
        <v>111</v>
      </c>
      <c r="N553" s="12" t="s">
        <v>235</v>
      </c>
      <c r="O553" s="12" t="s">
        <v>236</v>
      </c>
      <c r="P553" s="12" t="s">
        <v>87</v>
      </c>
      <c r="Q553" s="12" t="s">
        <v>87</v>
      </c>
    </row>
    <row r="556" spans="1:17" ht="47.25" customHeight="1">
      <c r="A556" s="156" t="s">
        <v>216</v>
      </c>
      <c r="B556" s="157"/>
      <c r="C556" s="157"/>
      <c r="D556" s="157"/>
      <c r="E556" s="157"/>
      <c r="F556" s="157"/>
      <c r="G556" s="157"/>
      <c r="H556" s="157"/>
      <c r="I556" s="157"/>
      <c r="J556" s="157"/>
      <c r="K556" s="157"/>
      <c r="L556" s="157"/>
      <c r="M556" s="157"/>
      <c r="N556" s="157"/>
      <c r="O556" s="157"/>
      <c r="P556" s="157"/>
      <c r="Q556" s="157"/>
    </row>
    <row r="557" spans="1:17" ht="27" customHeight="1">
      <c r="A557" s="158" t="s">
        <v>61</v>
      </c>
      <c r="B557" s="158" t="s">
        <v>62</v>
      </c>
      <c r="C557" s="158" t="s">
        <v>217</v>
      </c>
      <c r="D557" s="158"/>
      <c r="E557" s="158" t="s">
        <v>113</v>
      </c>
      <c r="F557" s="158"/>
      <c r="G557" s="158"/>
      <c r="H557" s="158"/>
      <c r="I557" s="158"/>
      <c r="J557" s="158"/>
      <c r="K557" s="158" t="s">
        <v>65</v>
      </c>
      <c r="L557" s="158"/>
      <c r="M557" s="158"/>
      <c r="N557" s="158"/>
      <c r="O557" s="158"/>
      <c r="P557" s="158" t="s">
        <v>66</v>
      </c>
      <c r="Q557" s="158" t="s">
        <v>67</v>
      </c>
    </row>
    <row r="558" spans="1:17">
      <c r="A558" s="158"/>
      <c r="B558" s="158"/>
      <c r="C558" s="15" t="s">
        <v>68</v>
      </c>
      <c r="D558" s="15" t="s">
        <v>302</v>
      </c>
      <c r="E558" s="16" t="s">
        <v>70</v>
      </c>
      <c r="F558" s="16" t="s">
        <v>243</v>
      </c>
      <c r="G558" s="16" t="s">
        <v>251</v>
      </c>
      <c r="H558" s="16" t="s">
        <v>103</v>
      </c>
      <c r="I558" s="16" t="s">
        <v>106</v>
      </c>
      <c r="J558" s="16" t="s">
        <v>104</v>
      </c>
      <c r="K558" s="16" t="s">
        <v>117</v>
      </c>
      <c r="L558" s="16" t="s">
        <v>244</v>
      </c>
      <c r="M558" s="16" t="s">
        <v>153</v>
      </c>
      <c r="N558" s="16" t="s">
        <v>106</v>
      </c>
      <c r="O558" s="16" t="s">
        <v>80</v>
      </c>
      <c r="P558" s="158"/>
      <c r="Q558" s="158"/>
    </row>
    <row r="559" spans="1:17" s="12" customFormat="1">
      <c r="A559" s="159" t="s">
        <v>407</v>
      </c>
      <c r="B559" s="159">
        <v>20184226018</v>
      </c>
      <c r="C559" s="16">
        <v>95</v>
      </c>
      <c r="D559" s="159">
        <f>AVERAGE(C559:C570)</f>
        <v>91</v>
      </c>
      <c r="E559" s="8" t="s">
        <v>408</v>
      </c>
      <c r="F559" s="36" t="s">
        <v>409</v>
      </c>
      <c r="G559" s="8" t="s">
        <v>410</v>
      </c>
      <c r="H559" s="16" t="s">
        <v>381</v>
      </c>
      <c r="I559" s="37" t="s">
        <v>411</v>
      </c>
      <c r="J559" s="159">
        <v>0</v>
      </c>
      <c r="K559" s="159" t="s">
        <v>82</v>
      </c>
      <c r="L559" s="18"/>
      <c r="M559" s="18"/>
      <c r="N559" s="159"/>
      <c r="O559" s="159">
        <f>SUM(N559:N570)</f>
        <v>11</v>
      </c>
      <c r="P559" s="159">
        <f>D559*0.1+J559*0.8+O559*0.1</f>
        <v>10.199999999999999</v>
      </c>
      <c r="Q559" s="159">
        <f>P559*0.4</f>
        <v>4.08</v>
      </c>
    </row>
    <row r="560" spans="1:17">
      <c r="A560" s="159"/>
      <c r="B560" s="159"/>
      <c r="C560" s="19">
        <v>93</v>
      </c>
      <c r="D560" s="159"/>
      <c r="E560" s="8"/>
      <c r="F560" s="8"/>
      <c r="G560" s="8"/>
      <c r="H560" s="16"/>
      <c r="I560" s="16"/>
      <c r="J560" s="159"/>
      <c r="K560" s="159"/>
      <c r="L560" s="18"/>
      <c r="M560" s="18"/>
      <c r="N560" s="159"/>
      <c r="O560" s="159"/>
      <c r="P560" s="159"/>
      <c r="Q560" s="159"/>
    </row>
    <row r="561" spans="1:20">
      <c r="A561" s="159"/>
      <c r="B561" s="159"/>
      <c r="C561" s="16">
        <v>94</v>
      </c>
      <c r="D561" s="159"/>
      <c r="E561" s="8"/>
      <c r="F561" s="8"/>
      <c r="G561" s="8"/>
      <c r="H561" s="16"/>
      <c r="I561" s="16"/>
      <c r="J561" s="159"/>
      <c r="K561" s="159"/>
      <c r="L561" s="18"/>
      <c r="M561" s="18"/>
      <c r="N561" s="159"/>
      <c r="O561" s="159"/>
      <c r="P561" s="159"/>
      <c r="Q561" s="159"/>
    </row>
    <row r="562" spans="1:20">
      <c r="A562" s="159"/>
      <c r="B562" s="159"/>
      <c r="C562" s="16">
        <v>85</v>
      </c>
      <c r="D562" s="159"/>
      <c r="E562" s="8"/>
      <c r="F562" s="8"/>
      <c r="G562" s="8"/>
      <c r="H562" s="16"/>
      <c r="I562" s="16"/>
      <c r="J562" s="159"/>
      <c r="K562" s="159"/>
      <c r="L562" s="18"/>
      <c r="M562" s="18"/>
      <c r="N562" s="159"/>
      <c r="O562" s="159"/>
      <c r="P562" s="159"/>
      <c r="Q562" s="159"/>
    </row>
    <row r="563" spans="1:20">
      <c r="A563" s="159"/>
      <c r="B563" s="159"/>
      <c r="C563" s="16">
        <v>89</v>
      </c>
      <c r="D563" s="159"/>
      <c r="E563" s="8"/>
      <c r="F563" s="8"/>
      <c r="G563" s="8"/>
      <c r="H563" s="16"/>
      <c r="I563" s="16"/>
      <c r="J563" s="159"/>
      <c r="K563" s="159" t="s">
        <v>304</v>
      </c>
      <c r="L563" s="18" t="s">
        <v>259</v>
      </c>
      <c r="M563" s="18" t="s">
        <v>412</v>
      </c>
      <c r="N563" s="159">
        <v>3</v>
      </c>
      <c r="O563" s="159"/>
      <c r="P563" s="159"/>
      <c r="Q563" s="159"/>
    </row>
    <row r="564" spans="1:20">
      <c r="A564" s="159"/>
      <c r="B564" s="159"/>
      <c r="C564" s="16">
        <v>90</v>
      </c>
      <c r="D564" s="159"/>
      <c r="E564" s="8"/>
      <c r="F564" s="8"/>
      <c r="G564" s="8"/>
      <c r="H564" s="16"/>
      <c r="I564" s="16"/>
      <c r="J564" s="159"/>
      <c r="K564" s="159"/>
      <c r="L564" s="18"/>
      <c r="M564" s="18"/>
      <c r="N564" s="159"/>
      <c r="O564" s="159"/>
      <c r="P564" s="159"/>
      <c r="Q564" s="159"/>
    </row>
    <row r="565" spans="1:20">
      <c r="A565" s="159"/>
      <c r="B565" s="159"/>
      <c r="C565" s="16"/>
      <c r="D565" s="159"/>
      <c r="E565" s="8"/>
      <c r="F565" s="8"/>
      <c r="G565" s="8"/>
      <c r="H565" s="16"/>
      <c r="I565" s="16"/>
      <c r="J565" s="159"/>
      <c r="K565" s="159"/>
      <c r="L565" s="18"/>
      <c r="M565" s="18"/>
      <c r="N565" s="159"/>
      <c r="O565" s="159"/>
      <c r="P565" s="159"/>
      <c r="Q565" s="159"/>
      <c r="S565" s="20"/>
      <c r="T565" s="20"/>
    </row>
    <row r="566" spans="1:20">
      <c r="A566" s="159"/>
      <c r="B566" s="159"/>
      <c r="C566" s="16"/>
      <c r="D566" s="159"/>
      <c r="E566" s="8"/>
      <c r="F566" s="8"/>
      <c r="G566" s="8"/>
      <c r="H566" s="16"/>
      <c r="I566" s="16"/>
      <c r="J566" s="159"/>
      <c r="K566" s="159"/>
      <c r="L566" s="18"/>
      <c r="M566" s="18"/>
      <c r="N566" s="159"/>
      <c r="O566" s="159"/>
      <c r="P566" s="159"/>
      <c r="Q566" s="159"/>
      <c r="S566" s="20"/>
      <c r="T566" s="20"/>
    </row>
    <row r="567" spans="1:20">
      <c r="A567" s="159"/>
      <c r="B567" s="159"/>
      <c r="C567" s="16"/>
      <c r="D567" s="159"/>
      <c r="E567" s="8"/>
      <c r="F567" s="8"/>
      <c r="G567" s="8"/>
      <c r="H567" s="16"/>
      <c r="I567" s="16"/>
      <c r="J567" s="159"/>
      <c r="K567" s="159" t="s">
        <v>261</v>
      </c>
      <c r="L567" s="18" t="s">
        <v>404</v>
      </c>
      <c r="M567" s="18" t="s">
        <v>406</v>
      </c>
      <c r="N567" s="159">
        <v>8</v>
      </c>
      <c r="O567" s="159"/>
      <c r="P567" s="159"/>
      <c r="Q567" s="159"/>
      <c r="S567" s="20"/>
      <c r="T567" s="20"/>
    </row>
    <row r="568" spans="1:20">
      <c r="A568" s="159"/>
      <c r="B568" s="159"/>
      <c r="C568" s="16"/>
      <c r="D568" s="159"/>
      <c r="E568" s="8"/>
      <c r="F568" s="8"/>
      <c r="G568" s="8"/>
      <c r="H568" s="16"/>
      <c r="I568" s="16"/>
      <c r="J568" s="159"/>
      <c r="K568" s="159"/>
      <c r="L568" s="18"/>
      <c r="M568" s="18"/>
      <c r="N568" s="159"/>
      <c r="O568" s="159"/>
      <c r="P568" s="159"/>
      <c r="Q568" s="159"/>
      <c r="S568" s="20"/>
      <c r="T568" s="20"/>
    </row>
    <row r="569" spans="1:20">
      <c r="A569" s="159"/>
      <c r="B569" s="159"/>
      <c r="C569" s="16"/>
      <c r="D569" s="159"/>
      <c r="E569" s="8"/>
      <c r="F569" s="8"/>
      <c r="G569" s="8"/>
      <c r="H569" s="16"/>
      <c r="I569" s="16"/>
      <c r="J569" s="159"/>
      <c r="K569" s="159"/>
      <c r="L569" s="18"/>
      <c r="M569" s="18"/>
      <c r="N569" s="159"/>
      <c r="O569" s="159"/>
      <c r="P569" s="159"/>
      <c r="Q569" s="159"/>
      <c r="S569" s="20"/>
      <c r="T569" s="20"/>
    </row>
    <row r="570" spans="1:20">
      <c r="A570" s="159"/>
      <c r="B570" s="159"/>
      <c r="C570" s="16"/>
      <c r="D570" s="159"/>
      <c r="E570" s="8"/>
      <c r="F570" s="8"/>
      <c r="G570" s="8"/>
      <c r="H570" s="16"/>
      <c r="I570" s="16"/>
      <c r="J570" s="159"/>
      <c r="K570" s="159"/>
      <c r="L570" s="18"/>
      <c r="M570" s="18"/>
      <c r="N570" s="159"/>
      <c r="O570" s="159"/>
      <c r="P570" s="159"/>
      <c r="Q570" s="159"/>
      <c r="S570" s="20"/>
      <c r="T570" s="20"/>
    </row>
    <row r="571" spans="1:20" s="12" customFormat="1">
      <c r="A571" s="12" t="s">
        <v>232</v>
      </c>
      <c r="C571" s="12" t="s">
        <v>233</v>
      </c>
      <c r="D571" s="21" t="s">
        <v>236</v>
      </c>
      <c r="E571" s="21" t="s">
        <v>235</v>
      </c>
      <c r="F571" s="21" t="s">
        <v>235</v>
      </c>
      <c r="G571" s="21" t="s">
        <v>234</v>
      </c>
      <c r="H571" s="21" t="s">
        <v>234</v>
      </c>
      <c r="I571" s="21" t="s">
        <v>235</v>
      </c>
      <c r="J571" s="21" t="s">
        <v>236</v>
      </c>
      <c r="L571" s="12" t="s">
        <v>234</v>
      </c>
      <c r="M571" s="12" t="s">
        <v>237</v>
      </c>
      <c r="N571" s="12" t="s">
        <v>235</v>
      </c>
      <c r="O571" s="12" t="s">
        <v>87</v>
      </c>
      <c r="P571" s="12" t="s">
        <v>236</v>
      </c>
      <c r="Q571" s="12" t="s">
        <v>236</v>
      </c>
    </row>
    <row r="572" spans="1:20">
      <c r="A572" s="151" t="s">
        <v>238</v>
      </c>
      <c r="B572" s="151"/>
      <c r="C572" s="151"/>
      <c r="D572" s="151"/>
      <c r="E572" s="151"/>
      <c r="F572" s="151"/>
      <c r="G572" s="151"/>
      <c r="H572" s="151"/>
      <c r="I572" s="151"/>
      <c r="J572" s="151"/>
      <c r="K572" s="151"/>
      <c r="L572" s="151"/>
      <c r="M572" s="151"/>
      <c r="N572" s="151"/>
      <c r="O572" s="151"/>
      <c r="P572" s="151"/>
      <c r="Q572" s="151"/>
      <c r="R572" s="20"/>
    </row>
    <row r="573" spans="1:20" ht="33.75" customHeight="1">
      <c r="A573" s="151"/>
      <c r="B573" s="151"/>
      <c r="C573" s="151"/>
      <c r="D573" s="151"/>
      <c r="E573" s="151"/>
      <c r="F573" s="151"/>
      <c r="G573" s="151"/>
      <c r="H573" s="151"/>
      <c r="I573" s="151"/>
      <c r="J573" s="151"/>
      <c r="K573" s="151"/>
      <c r="L573" s="151"/>
      <c r="M573" s="151"/>
      <c r="N573" s="151"/>
      <c r="O573" s="151"/>
      <c r="P573" s="151"/>
      <c r="Q573" s="151"/>
      <c r="R573" s="20"/>
    </row>
    <row r="574" spans="1:20" ht="25.5" customHeight="1">
      <c r="A574" s="158" t="s">
        <v>61</v>
      </c>
      <c r="B574" s="158" t="s">
        <v>62</v>
      </c>
      <c r="C574" s="158" t="s">
        <v>217</v>
      </c>
      <c r="D574" s="158"/>
      <c r="E574" s="158"/>
      <c r="F574" s="148" t="s">
        <v>218</v>
      </c>
      <c r="G574" s="150"/>
      <c r="H574" s="150"/>
      <c r="I574" s="150"/>
      <c r="J574" s="150"/>
      <c r="K574" s="149"/>
      <c r="L574" s="148" t="s">
        <v>239</v>
      </c>
      <c r="M574" s="150"/>
      <c r="N574" s="150"/>
      <c r="O574" s="149"/>
      <c r="P574" s="158" t="s">
        <v>67</v>
      </c>
      <c r="Q574" s="158" t="s">
        <v>66</v>
      </c>
      <c r="R574" s="20"/>
    </row>
    <row r="575" spans="1:20">
      <c r="A575" s="158"/>
      <c r="B575" s="158"/>
      <c r="C575" s="15" t="s">
        <v>219</v>
      </c>
      <c r="D575" s="15" t="s">
        <v>240</v>
      </c>
      <c r="E575" s="15" t="s">
        <v>241</v>
      </c>
      <c r="F575" s="16" t="s">
        <v>242</v>
      </c>
      <c r="G575" s="16" t="s">
        <v>243</v>
      </c>
      <c r="H575" s="16" t="s">
        <v>251</v>
      </c>
      <c r="I575" s="16" t="s">
        <v>220</v>
      </c>
      <c r="J575" s="16" t="s">
        <v>222</v>
      </c>
      <c r="K575" s="16" t="s">
        <v>322</v>
      </c>
      <c r="L575" s="16" t="s">
        <v>244</v>
      </c>
      <c r="M575" s="16" t="s">
        <v>221</v>
      </c>
      <c r="N575" s="16" t="s">
        <v>222</v>
      </c>
      <c r="O575" s="16" t="s">
        <v>223</v>
      </c>
      <c r="P575" s="158"/>
      <c r="Q575" s="158"/>
      <c r="R575" s="20"/>
    </row>
    <row r="576" spans="1:20">
      <c r="A576" s="159" t="s">
        <v>407</v>
      </c>
      <c r="B576" s="159">
        <v>20184226018</v>
      </c>
      <c r="C576" s="8">
        <v>95</v>
      </c>
      <c r="D576" s="16">
        <v>3</v>
      </c>
      <c r="E576" s="159">
        <f>(C576*D576+C577*D577+C578*D578+C579*D579+C580*D580+C581*D581+C582*D582+C583*D583+C584*D584+C585*D585+C586*D586+C587*D587)/SUM(D576:D587)</f>
        <v>91.266666666666666</v>
      </c>
      <c r="F576" s="36"/>
      <c r="G576" s="36"/>
      <c r="H576" s="8"/>
      <c r="I576" s="16"/>
      <c r="J576" s="16"/>
      <c r="K576" s="159">
        <f>SUM(J576:J587)</f>
        <v>0</v>
      </c>
      <c r="L576" s="18"/>
      <c r="M576" s="18"/>
      <c r="N576" s="159"/>
      <c r="O576" s="159">
        <v>71</v>
      </c>
      <c r="P576" s="159">
        <f>Q559</f>
        <v>4.08</v>
      </c>
      <c r="Q576" s="159">
        <f>E576*0.1+K576*0.4+O576*0.1+P576</f>
        <v>20.306666666666665</v>
      </c>
    </row>
    <row r="577" spans="1:17">
      <c r="A577" s="159"/>
      <c r="B577" s="159"/>
      <c r="C577" s="8">
        <v>93</v>
      </c>
      <c r="D577" s="19">
        <v>3</v>
      </c>
      <c r="E577" s="159"/>
      <c r="F577" s="8"/>
      <c r="G577" s="8"/>
      <c r="H577" s="8"/>
      <c r="I577" s="16"/>
      <c r="J577" s="16"/>
      <c r="K577" s="159"/>
      <c r="L577" s="18"/>
      <c r="M577" s="18"/>
      <c r="N577" s="159"/>
      <c r="O577" s="159"/>
      <c r="P577" s="159"/>
      <c r="Q577" s="159"/>
    </row>
    <row r="578" spans="1:17">
      <c r="A578" s="159"/>
      <c r="B578" s="159"/>
      <c r="C578" s="8">
        <v>94</v>
      </c>
      <c r="D578" s="16">
        <v>3</v>
      </c>
      <c r="E578" s="159"/>
      <c r="F578" s="8"/>
      <c r="G578" s="8"/>
      <c r="H578" s="8"/>
      <c r="I578" s="16"/>
      <c r="J578" s="16"/>
      <c r="K578" s="159"/>
      <c r="L578" s="18"/>
      <c r="M578" s="18"/>
      <c r="N578" s="159"/>
      <c r="O578" s="159"/>
      <c r="P578" s="159"/>
      <c r="Q578" s="159"/>
    </row>
    <row r="579" spans="1:17">
      <c r="A579" s="159"/>
      <c r="B579" s="159"/>
      <c r="C579" s="8">
        <v>85</v>
      </c>
      <c r="D579" s="16">
        <v>3</v>
      </c>
      <c r="E579" s="159"/>
      <c r="F579" s="8"/>
      <c r="G579" s="8"/>
      <c r="H579" s="8"/>
      <c r="I579" s="16"/>
      <c r="J579" s="16"/>
      <c r="K579" s="159"/>
      <c r="L579" s="18"/>
      <c r="M579" s="18"/>
      <c r="N579" s="159"/>
      <c r="O579" s="159"/>
      <c r="P579" s="159"/>
      <c r="Q579" s="159"/>
    </row>
    <row r="580" spans="1:17">
      <c r="A580" s="159"/>
      <c r="B580" s="159"/>
      <c r="C580" s="8">
        <v>89</v>
      </c>
      <c r="D580" s="16">
        <v>2</v>
      </c>
      <c r="E580" s="159"/>
      <c r="F580" s="8"/>
      <c r="G580" s="8"/>
      <c r="H580" s="8"/>
      <c r="I580" s="16"/>
      <c r="J580" s="16"/>
      <c r="K580" s="159"/>
      <c r="L580" s="18" t="s">
        <v>259</v>
      </c>
      <c r="M580" s="18" t="s">
        <v>413</v>
      </c>
      <c r="N580" s="159">
        <v>3</v>
      </c>
      <c r="O580" s="159"/>
      <c r="P580" s="159"/>
      <c r="Q580" s="159"/>
    </row>
    <row r="581" spans="1:17">
      <c r="A581" s="159"/>
      <c r="B581" s="159"/>
      <c r="C581" s="8">
        <v>90</v>
      </c>
      <c r="D581" s="16">
        <v>1</v>
      </c>
      <c r="E581" s="159"/>
      <c r="F581" s="8"/>
      <c r="G581" s="8"/>
      <c r="H581" s="8"/>
      <c r="I581" s="16"/>
      <c r="J581" s="16"/>
      <c r="K581" s="159"/>
      <c r="L581" s="18"/>
      <c r="M581" s="18"/>
      <c r="N581" s="159"/>
      <c r="O581" s="159"/>
      <c r="P581" s="159"/>
      <c r="Q581" s="159"/>
    </row>
    <row r="582" spans="1:17">
      <c r="A582" s="159"/>
      <c r="B582" s="159"/>
      <c r="C582" s="8"/>
      <c r="D582" s="16"/>
      <c r="E582" s="159"/>
      <c r="F582" s="8"/>
      <c r="G582" s="8"/>
      <c r="H582" s="8"/>
      <c r="I582" s="16"/>
      <c r="J582" s="16"/>
      <c r="K582" s="159"/>
      <c r="L582" s="18"/>
      <c r="M582" s="18"/>
      <c r="N582" s="159"/>
      <c r="O582" s="159"/>
      <c r="P582" s="159"/>
      <c r="Q582" s="159"/>
    </row>
    <row r="583" spans="1:17">
      <c r="A583" s="159"/>
      <c r="B583" s="159"/>
      <c r="C583" s="8"/>
      <c r="D583" s="16"/>
      <c r="E583" s="159"/>
      <c r="F583" s="8"/>
      <c r="G583" s="8"/>
      <c r="H583" s="8"/>
      <c r="I583" s="16"/>
      <c r="J583" s="16"/>
      <c r="K583" s="159"/>
      <c r="L583" s="18"/>
      <c r="M583" s="18"/>
      <c r="N583" s="159"/>
      <c r="O583" s="159"/>
      <c r="P583" s="159"/>
      <c r="Q583" s="159"/>
    </row>
    <row r="584" spans="1:17">
      <c r="A584" s="159"/>
      <c r="B584" s="159"/>
      <c r="C584" s="8"/>
      <c r="D584" s="16"/>
      <c r="E584" s="159"/>
      <c r="F584" s="8"/>
      <c r="G584" s="8"/>
      <c r="H584" s="8"/>
      <c r="I584" s="16"/>
      <c r="J584" s="16"/>
      <c r="K584" s="159"/>
      <c r="L584" s="18" t="s">
        <v>404</v>
      </c>
      <c r="M584" s="18" t="s">
        <v>405</v>
      </c>
      <c r="N584" s="159">
        <v>8</v>
      </c>
      <c r="O584" s="159"/>
      <c r="P584" s="159"/>
      <c r="Q584" s="159"/>
    </row>
    <row r="585" spans="1:17">
      <c r="A585" s="159"/>
      <c r="B585" s="159"/>
      <c r="C585" s="8"/>
      <c r="D585" s="16"/>
      <c r="E585" s="159"/>
      <c r="F585" s="8"/>
      <c r="G585" s="8"/>
      <c r="H585" s="8"/>
      <c r="I585" s="16"/>
      <c r="J585" s="16"/>
      <c r="K585" s="159"/>
      <c r="L585" s="18"/>
      <c r="M585" s="18"/>
      <c r="N585" s="159"/>
      <c r="O585" s="159"/>
      <c r="P585" s="159"/>
      <c r="Q585" s="159"/>
    </row>
    <row r="586" spans="1:17">
      <c r="A586" s="159"/>
      <c r="B586" s="159"/>
      <c r="C586" s="8"/>
      <c r="D586" s="16"/>
      <c r="E586" s="159"/>
      <c r="F586" s="8"/>
      <c r="G586" s="8"/>
      <c r="H586" s="8"/>
      <c r="I586" s="16"/>
      <c r="J586" s="16"/>
      <c r="K586" s="159"/>
      <c r="L586" s="18"/>
      <c r="M586" s="18"/>
      <c r="N586" s="159"/>
      <c r="O586" s="159"/>
      <c r="P586" s="159"/>
      <c r="Q586" s="159"/>
    </row>
    <row r="587" spans="1:17">
      <c r="A587" s="159"/>
      <c r="B587" s="159"/>
      <c r="C587" s="8"/>
      <c r="D587" s="16"/>
      <c r="E587" s="159"/>
      <c r="F587" s="8"/>
      <c r="G587" s="8"/>
      <c r="H587" s="8"/>
      <c r="I587" s="16"/>
      <c r="J587" s="16"/>
      <c r="K587" s="159"/>
      <c r="L587" s="18"/>
      <c r="M587" s="18"/>
      <c r="N587" s="159"/>
      <c r="O587" s="159"/>
      <c r="P587" s="159"/>
      <c r="Q587" s="159"/>
    </row>
    <row r="588" spans="1:17">
      <c r="A588" s="12" t="s">
        <v>85</v>
      </c>
      <c r="C588" s="12" t="s">
        <v>86</v>
      </c>
      <c r="D588" s="12" t="s">
        <v>109</v>
      </c>
      <c r="E588" s="21" t="s">
        <v>87</v>
      </c>
      <c r="F588" s="21" t="s">
        <v>89</v>
      </c>
      <c r="G588" s="21" t="s">
        <v>89</v>
      </c>
      <c r="H588" s="21" t="s">
        <v>234</v>
      </c>
      <c r="I588" s="21" t="s">
        <v>91</v>
      </c>
      <c r="J588" s="21" t="s">
        <v>89</v>
      </c>
      <c r="K588" s="21" t="s">
        <v>87</v>
      </c>
      <c r="L588" s="12" t="s">
        <v>91</v>
      </c>
      <c r="M588" s="12" t="s">
        <v>111</v>
      </c>
      <c r="N588" s="12" t="s">
        <v>89</v>
      </c>
      <c r="O588" s="12" t="s">
        <v>87</v>
      </c>
      <c r="P588" s="12" t="s">
        <v>87</v>
      </c>
      <c r="Q588" s="12" t="s">
        <v>87</v>
      </c>
    </row>
    <row r="591" spans="1:17" ht="47.25" customHeight="1">
      <c r="A591" s="156" t="s">
        <v>60</v>
      </c>
      <c r="B591" s="157"/>
      <c r="C591" s="157"/>
      <c r="D591" s="157"/>
      <c r="E591" s="157"/>
      <c r="F591" s="157"/>
      <c r="G591" s="157"/>
      <c r="H591" s="157"/>
      <c r="I591" s="157"/>
      <c r="J591" s="157"/>
      <c r="K591" s="157"/>
      <c r="L591" s="157"/>
      <c r="M591" s="157"/>
      <c r="N591" s="157"/>
      <c r="O591" s="157"/>
      <c r="P591" s="157"/>
      <c r="Q591" s="157"/>
    </row>
    <row r="592" spans="1:17" ht="27" customHeight="1">
      <c r="A592" s="158" t="s">
        <v>61</v>
      </c>
      <c r="B592" s="158" t="s">
        <v>62</v>
      </c>
      <c r="C592" s="158" t="s">
        <v>97</v>
      </c>
      <c r="D592" s="158"/>
      <c r="E592" s="158" t="s">
        <v>113</v>
      </c>
      <c r="F592" s="158"/>
      <c r="G592" s="158"/>
      <c r="H592" s="158"/>
      <c r="I592" s="158"/>
      <c r="J592" s="158"/>
      <c r="K592" s="158" t="s">
        <v>65</v>
      </c>
      <c r="L592" s="158"/>
      <c r="M592" s="158"/>
      <c r="N592" s="158"/>
      <c r="O592" s="158"/>
      <c r="P592" s="158" t="s">
        <v>66</v>
      </c>
      <c r="Q592" s="158" t="s">
        <v>67</v>
      </c>
    </row>
    <row r="593" spans="1:20">
      <c r="A593" s="158"/>
      <c r="B593" s="158"/>
      <c r="C593" s="15" t="s">
        <v>219</v>
      </c>
      <c r="D593" s="15" t="s">
        <v>114</v>
      </c>
      <c r="E593" s="16" t="s">
        <v>70</v>
      </c>
      <c r="F593" s="16" t="s">
        <v>243</v>
      </c>
      <c r="G593" s="16" t="s">
        <v>309</v>
      </c>
      <c r="H593" s="16" t="s">
        <v>103</v>
      </c>
      <c r="I593" s="16" t="s">
        <v>106</v>
      </c>
      <c r="J593" s="16" t="s">
        <v>104</v>
      </c>
      <c r="K593" s="16" t="s">
        <v>117</v>
      </c>
      <c r="L593" s="16" t="s">
        <v>264</v>
      </c>
      <c r="M593" s="16" t="s">
        <v>221</v>
      </c>
      <c r="N593" s="16" t="s">
        <v>106</v>
      </c>
      <c r="O593" s="16" t="s">
        <v>414</v>
      </c>
      <c r="P593" s="158"/>
      <c r="Q593" s="158"/>
    </row>
    <row r="594" spans="1:20" s="12" customFormat="1">
      <c r="A594" s="159" t="s">
        <v>415</v>
      </c>
      <c r="B594" s="159">
        <v>20184226019</v>
      </c>
      <c r="C594" s="16">
        <v>94</v>
      </c>
      <c r="D594" s="159">
        <f>AVERAGE(C594:C605)</f>
        <v>88</v>
      </c>
      <c r="E594" s="8"/>
      <c r="F594" s="8"/>
      <c r="G594" s="8"/>
      <c r="H594" s="16"/>
      <c r="I594" s="16"/>
      <c r="J594" s="159">
        <f>SUM(I594:I605)</f>
        <v>0</v>
      </c>
      <c r="K594" s="159" t="s">
        <v>82</v>
      </c>
      <c r="L594" s="18"/>
      <c r="M594" s="18"/>
      <c r="N594" s="159"/>
      <c r="O594" s="159">
        <f>SUM(N594:N605)</f>
        <v>0</v>
      </c>
      <c r="P594" s="159">
        <f>D594*0.1+J594*0.8+O594*0.1</f>
        <v>8.8000000000000007</v>
      </c>
      <c r="Q594" s="159">
        <f>P594*0.4</f>
        <v>3.5200000000000005</v>
      </c>
    </row>
    <row r="595" spans="1:20">
      <c r="A595" s="159"/>
      <c r="B595" s="159"/>
      <c r="C595" s="19">
        <v>87</v>
      </c>
      <c r="D595" s="159"/>
      <c r="E595" s="8"/>
      <c r="F595" s="8"/>
      <c r="G595" s="8"/>
      <c r="H595" s="16"/>
      <c r="I595" s="16"/>
      <c r="J595" s="159"/>
      <c r="K595" s="159"/>
      <c r="L595" s="18"/>
      <c r="M595" s="18"/>
      <c r="N595" s="159"/>
      <c r="O595" s="159"/>
      <c r="P595" s="159"/>
      <c r="Q595" s="159"/>
    </row>
    <row r="596" spans="1:20">
      <c r="A596" s="159"/>
      <c r="B596" s="159"/>
      <c r="C596" s="16">
        <v>92</v>
      </c>
      <c r="D596" s="159"/>
      <c r="E596" s="8"/>
      <c r="F596" s="8"/>
      <c r="G596" s="8"/>
      <c r="H596" s="16"/>
      <c r="I596" s="16"/>
      <c r="J596" s="159"/>
      <c r="K596" s="159"/>
      <c r="L596" s="18"/>
      <c r="M596" s="18"/>
      <c r="N596" s="159"/>
      <c r="O596" s="159"/>
      <c r="P596" s="159"/>
      <c r="Q596" s="159"/>
    </row>
    <row r="597" spans="1:20">
      <c r="A597" s="159"/>
      <c r="B597" s="159"/>
      <c r="C597" s="16">
        <v>70</v>
      </c>
      <c r="D597" s="159"/>
      <c r="E597" s="8"/>
      <c r="F597" s="8"/>
      <c r="G597" s="8"/>
      <c r="H597" s="16"/>
      <c r="I597" s="16"/>
      <c r="J597" s="159"/>
      <c r="K597" s="159"/>
      <c r="L597" s="18"/>
      <c r="M597" s="18"/>
      <c r="N597" s="159"/>
      <c r="O597" s="159"/>
      <c r="P597" s="159"/>
      <c r="Q597" s="159"/>
    </row>
    <row r="598" spans="1:20">
      <c r="A598" s="159"/>
      <c r="B598" s="159"/>
      <c r="C598" s="16">
        <v>89</v>
      </c>
      <c r="D598" s="159"/>
      <c r="E598" s="8"/>
      <c r="F598" s="8"/>
      <c r="G598" s="8"/>
      <c r="H598" s="16"/>
      <c r="I598" s="16"/>
      <c r="J598" s="159"/>
      <c r="K598" s="159" t="s">
        <v>416</v>
      </c>
      <c r="L598" s="18"/>
      <c r="M598" s="18"/>
      <c r="N598" s="159"/>
      <c r="O598" s="159"/>
      <c r="P598" s="159"/>
      <c r="Q598" s="159"/>
    </row>
    <row r="599" spans="1:20">
      <c r="A599" s="159"/>
      <c r="B599" s="159"/>
      <c r="C599" s="16">
        <v>87</v>
      </c>
      <c r="D599" s="159"/>
      <c r="E599" s="8"/>
      <c r="F599" s="8"/>
      <c r="G599" s="8"/>
      <c r="H599" s="16"/>
      <c r="I599" s="16"/>
      <c r="J599" s="159"/>
      <c r="K599" s="159"/>
      <c r="L599" s="18"/>
      <c r="M599" s="18"/>
      <c r="N599" s="159"/>
      <c r="O599" s="159"/>
      <c r="P599" s="159"/>
      <c r="Q599" s="159"/>
    </row>
    <row r="600" spans="1:20">
      <c r="A600" s="159"/>
      <c r="B600" s="159"/>
      <c r="C600" s="16">
        <v>97</v>
      </c>
      <c r="D600" s="159"/>
      <c r="E600" s="8"/>
      <c r="F600" s="8"/>
      <c r="G600" s="8"/>
      <c r="H600" s="16"/>
      <c r="I600" s="16"/>
      <c r="J600" s="159"/>
      <c r="K600" s="159"/>
      <c r="L600" s="18"/>
      <c r="M600" s="18"/>
      <c r="N600" s="159"/>
      <c r="O600" s="159"/>
      <c r="P600" s="159"/>
      <c r="Q600" s="159"/>
      <c r="S600" s="20"/>
      <c r="T600" s="20"/>
    </row>
    <row r="601" spans="1:20">
      <c r="A601" s="159"/>
      <c r="B601" s="159"/>
      <c r="C601" s="16"/>
      <c r="D601" s="159"/>
      <c r="E601" s="8"/>
      <c r="F601" s="8"/>
      <c r="G601" s="8"/>
      <c r="H601" s="16"/>
      <c r="I601" s="16"/>
      <c r="J601" s="159"/>
      <c r="K601" s="159"/>
      <c r="L601" s="18"/>
      <c r="M601" s="18"/>
      <c r="N601" s="159"/>
      <c r="O601" s="159"/>
      <c r="P601" s="159"/>
      <c r="Q601" s="159"/>
      <c r="S601" s="20"/>
      <c r="T601" s="20"/>
    </row>
    <row r="602" spans="1:20">
      <c r="A602" s="159"/>
      <c r="B602" s="159"/>
      <c r="C602" s="16"/>
      <c r="D602" s="159"/>
      <c r="E602" s="8"/>
      <c r="F602" s="8"/>
      <c r="G602" s="8"/>
      <c r="H602" s="16"/>
      <c r="I602" s="16"/>
      <c r="J602" s="159"/>
      <c r="K602" s="159" t="s">
        <v>417</v>
      </c>
      <c r="L602" s="18"/>
      <c r="M602" s="18"/>
      <c r="N602" s="159"/>
      <c r="O602" s="159"/>
      <c r="P602" s="159"/>
      <c r="Q602" s="159"/>
      <c r="S602" s="20"/>
      <c r="T602" s="20"/>
    </row>
    <row r="603" spans="1:20">
      <c r="A603" s="159"/>
      <c r="B603" s="159"/>
      <c r="C603" s="16"/>
      <c r="D603" s="159"/>
      <c r="E603" s="8"/>
      <c r="F603" s="8"/>
      <c r="G603" s="8"/>
      <c r="H603" s="16"/>
      <c r="I603" s="16"/>
      <c r="J603" s="159"/>
      <c r="K603" s="159"/>
      <c r="L603" s="18"/>
      <c r="M603" s="18"/>
      <c r="N603" s="159"/>
      <c r="O603" s="159"/>
      <c r="P603" s="159"/>
      <c r="Q603" s="159"/>
      <c r="S603" s="20"/>
      <c r="T603" s="20"/>
    </row>
    <row r="604" spans="1:20">
      <c r="A604" s="159"/>
      <c r="B604" s="159"/>
      <c r="C604" s="16"/>
      <c r="D604" s="159"/>
      <c r="E604" s="8"/>
      <c r="F604" s="8"/>
      <c r="G604" s="8"/>
      <c r="H604" s="16"/>
      <c r="I604" s="16"/>
      <c r="J604" s="159"/>
      <c r="K604" s="159"/>
      <c r="L604" s="18"/>
      <c r="M604" s="18"/>
      <c r="N604" s="159"/>
      <c r="O604" s="159"/>
      <c r="P604" s="159"/>
      <c r="Q604" s="159"/>
      <c r="S604" s="20"/>
      <c r="T604" s="20"/>
    </row>
    <row r="605" spans="1:20">
      <c r="A605" s="159"/>
      <c r="B605" s="159"/>
      <c r="C605" s="16"/>
      <c r="D605" s="159"/>
      <c r="E605" s="8"/>
      <c r="F605" s="8"/>
      <c r="G605" s="8"/>
      <c r="H605" s="16"/>
      <c r="I605" s="16"/>
      <c r="J605" s="159"/>
      <c r="K605" s="159"/>
      <c r="L605" s="18"/>
      <c r="M605" s="18"/>
      <c r="N605" s="159"/>
      <c r="O605" s="159"/>
      <c r="P605" s="159"/>
      <c r="Q605" s="159"/>
      <c r="S605" s="20"/>
      <c r="T605" s="20"/>
    </row>
    <row r="606" spans="1:20" s="12" customFormat="1">
      <c r="A606" s="12" t="s">
        <v>85</v>
      </c>
      <c r="C606" s="12" t="s">
        <v>86</v>
      </c>
      <c r="D606" s="21" t="s">
        <v>87</v>
      </c>
      <c r="E606" s="21" t="s">
        <v>418</v>
      </c>
      <c r="F606" s="21" t="s">
        <v>89</v>
      </c>
      <c r="G606" s="21" t="s">
        <v>91</v>
      </c>
      <c r="H606" s="21" t="s">
        <v>91</v>
      </c>
      <c r="I606" s="21" t="s">
        <v>307</v>
      </c>
      <c r="J606" s="21" t="s">
        <v>87</v>
      </c>
      <c r="L606" s="12" t="s">
        <v>91</v>
      </c>
      <c r="M606" s="12" t="s">
        <v>237</v>
      </c>
      <c r="N606" s="12" t="s">
        <v>89</v>
      </c>
      <c r="O606" s="12" t="s">
        <v>306</v>
      </c>
      <c r="P606" s="12" t="s">
        <v>87</v>
      </c>
      <c r="Q606" s="12" t="s">
        <v>87</v>
      </c>
    </row>
    <row r="607" spans="1:20">
      <c r="A607" s="151" t="s">
        <v>96</v>
      </c>
      <c r="B607" s="151"/>
      <c r="C607" s="151"/>
      <c r="D607" s="151"/>
      <c r="E607" s="151"/>
      <c r="F607" s="151"/>
      <c r="G607" s="151"/>
      <c r="H607" s="151"/>
      <c r="I607" s="151"/>
      <c r="J607" s="151"/>
      <c r="K607" s="151"/>
      <c r="L607" s="151"/>
      <c r="M607" s="151"/>
      <c r="N607" s="151"/>
      <c r="O607" s="151"/>
      <c r="P607" s="151"/>
      <c r="Q607" s="151"/>
      <c r="R607" s="20"/>
    </row>
    <row r="608" spans="1:20" ht="33.75" customHeight="1">
      <c r="A608" s="151"/>
      <c r="B608" s="151"/>
      <c r="C608" s="151"/>
      <c r="D608" s="151"/>
      <c r="E608" s="151"/>
      <c r="F608" s="151"/>
      <c r="G608" s="151"/>
      <c r="H608" s="151"/>
      <c r="I608" s="151"/>
      <c r="J608" s="151"/>
      <c r="K608" s="151"/>
      <c r="L608" s="151"/>
      <c r="M608" s="151"/>
      <c r="N608" s="151"/>
      <c r="O608" s="151"/>
      <c r="P608" s="151"/>
      <c r="Q608" s="151"/>
      <c r="R608" s="20"/>
    </row>
    <row r="609" spans="1:18" ht="25.5" customHeight="1">
      <c r="A609" s="158" t="s">
        <v>61</v>
      </c>
      <c r="B609" s="158" t="s">
        <v>62</v>
      </c>
      <c r="C609" s="158" t="s">
        <v>97</v>
      </c>
      <c r="D609" s="158"/>
      <c r="E609" s="158"/>
      <c r="F609" s="148" t="s">
        <v>113</v>
      </c>
      <c r="G609" s="150"/>
      <c r="H609" s="150"/>
      <c r="I609" s="150"/>
      <c r="J609" s="150"/>
      <c r="K609" s="149"/>
      <c r="L609" s="148" t="s">
        <v>239</v>
      </c>
      <c r="M609" s="150"/>
      <c r="N609" s="150"/>
      <c r="O609" s="149"/>
      <c r="P609" s="158" t="s">
        <v>67</v>
      </c>
      <c r="Q609" s="158" t="s">
        <v>66</v>
      </c>
      <c r="R609" s="20"/>
    </row>
    <row r="610" spans="1:18">
      <c r="A610" s="158"/>
      <c r="B610" s="158"/>
      <c r="C610" s="15" t="s">
        <v>68</v>
      </c>
      <c r="D610" s="15" t="s">
        <v>240</v>
      </c>
      <c r="E610" s="15" t="s">
        <v>133</v>
      </c>
      <c r="F610" s="16" t="s">
        <v>70</v>
      </c>
      <c r="G610" s="16" t="s">
        <v>419</v>
      </c>
      <c r="H610" s="16" t="s">
        <v>72</v>
      </c>
      <c r="I610" s="16" t="s">
        <v>420</v>
      </c>
      <c r="J610" s="16" t="s">
        <v>106</v>
      </c>
      <c r="K610" s="16" t="s">
        <v>104</v>
      </c>
      <c r="L610" s="16" t="s">
        <v>118</v>
      </c>
      <c r="M610" s="16" t="s">
        <v>153</v>
      </c>
      <c r="N610" s="16" t="s">
        <v>106</v>
      </c>
      <c r="O610" s="16" t="s">
        <v>80</v>
      </c>
      <c r="P610" s="158"/>
      <c r="Q610" s="158"/>
      <c r="R610" s="20"/>
    </row>
    <row r="611" spans="1:18">
      <c r="A611" s="159" t="s">
        <v>421</v>
      </c>
      <c r="B611" s="159">
        <v>20184226019</v>
      </c>
      <c r="C611" s="8">
        <v>94</v>
      </c>
      <c r="D611" s="16">
        <v>3</v>
      </c>
      <c r="E611" s="159">
        <f>(C611*D611+C612*D612+C613*D613+C614*D614+C615*D615+C616*D616+C617*D617+C618*D618+C619*D619+C620*D620+C621*D621+C622*D622)/SUM(D611:D622)</f>
        <v>87.055555555555557</v>
      </c>
      <c r="F611" s="8"/>
      <c r="G611" s="8"/>
      <c r="H611" s="8"/>
      <c r="I611" s="16"/>
      <c r="J611" s="16"/>
      <c r="K611" s="159">
        <f>SUM(J611:J622)</f>
        <v>0</v>
      </c>
      <c r="L611" s="18"/>
      <c r="M611" s="18"/>
      <c r="N611" s="18"/>
      <c r="O611" s="159">
        <f>SUM(N611:N622)+60</f>
        <v>60</v>
      </c>
      <c r="P611" s="159">
        <f>Q594</f>
        <v>3.5200000000000005</v>
      </c>
      <c r="Q611" s="159">
        <f>E611*0.1+K611*0.4+O611*0.1+P611</f>
        <v>18.225555555555555</v>
      </c>
    </row>
    <row r="612" spans="1:18">
      <c r="A612" s="159"/>
      <c r="B612" s="159"/>
      <c r="C612" s="8">
        <v>87</v>
      </c>
      <c r="D612" s="19">
        <v>3</v>
      </c>
      <c r="E612" s="159"/>
      <c r="F612" s="8"/>
      <c r="G612" s="8"/>
      <c r="H612" s="8"/>
      <c r="I612" s="16"/>
      <c r="J612" s="16"/>
      <c r="K612" s="159"/>
      <c r="L612" s="18"/>
      <c r="M612" s="18"/>
      <c r="N612" s="18"/>
      <c r="O612" s="159"/>
      <c r="P612" s="159"/>
      <c r="Q612" s="159"/>
    </row>
    <row r="613" spans="1:18">
      <c r="A613" s="159"/>
      <c r="B613" s="159"/>
      <c r="C613" s="8">
        <v>92</v>
      </c>
      <c r="D613" s="16">
        <v>3</v>
      </c>
      <c r="E613" s="159"/>
      <c r="F613" s="8"/>
      <c r="G613" s="8"/>
      <c r="H613" s="8"/>
      <c r="I613" s="16"/>
      <c r="J613" s="16"/>
      <c r="K613" s="159"/>
      <c r="L613" s="18"/>
      <c r="M613" s="18"/>
      <c r="N613" s="18"/>
      <c r="O613" s="159"/>
      <c r="P613" s="159"/>
      <c r="Q613" s="159"/>
    </row>
    <row r="614" spans="1:18">
      <c r="A614" s="159"/>
      <c r="B614" s="159"/>
      <c r="C614" s="8">
        <v>70</v>
      </c>
      <c r="D614" s="16">
        <v>3</v>
      </c>
      <c r="E614" s="159"/>
      <c r="F614" s="8"/>
      <c r="G614" s="8"/>
      <c r="H614" s="8"/>
      <c r="I614" s="16"/>
      <c r="J614" s="16"/>
      <c r="K614" s="159"/>
      <c r="L614" s="18"/>
      <c r="M614" s="18"/>
      <c r="N614" s="18"/>
      <c r="O614" s="159"/>
      <c r="P614" s="159"/>
      <c r="Q614" s="159"/>
    </row>
    <row r="615" spans="1:18">
      <c r="A615" s="159"/>
      <c r="B615" s="159"/>
      <c r="C615" s="8">
        <v>89</v>
      </c>
      <c r="D615" s="16">
        <v>3</v>
      </c>
      <c r="E615" s="159"/>
      <c r="F615" s="8"/>
      <c r="G615" s="8"/>
      <c r="H615" s="8"/>
      <c r="I615" s="16"/>
      <c r="J615" s="16"/>
      <c r="K615" s="159"/>
      <c r="L615" s="18"/>
      <c r="M615" s="18"/>
      <c r="N615" s="18"/>
      <c r="O615" s="159"/>
      <c r="P615" s="159"/>
      <c r="Q615" s="159"/>
    </row>
    <row r="616" spans="1:18">
      <c r="A616" s="159"/>
      <c r="B616" s="159"/>
      <c r="C616" s="8">
        <v>87</v>
      </c>
      <c r="D616" s="16">
        <v>2</v>
      </c>
      <c r="E616" s="159"/>
      <c r="F616" s="8"/>
      <c r="G616" s="8"/>
      <c r="H616" s="8"/>
      <c r="I616" s="16"/>
      <c r="J616" s="16"/>
      <c r="K616" s="159"/>
      <c r="L616" s="18"/>
      <c r="M616" s="18"/>
      <c r="N616" s="18"/>
      <c r="O616" s="159"/>
      <c r="P616" s="159"/>
      <c r="Q616" s="159"/>
    </row>
    <row r="617" spans="1:18">
      <c r="A617" s="159"/>
      <c r="B617" s="159"/>
      <c r="C617" s="8">
        <v>97</v>
      </c>
      <c r="D617" s="16">
        <v>1</v>
      </c>
      <c r="E617" s="159"/>
      <c r="F617" s="8"/>
      <c r="G617" s="8"/>
      <c r="H617" s="8"/>
      <c r="I617" s="16"/>
      <c r="J617" s="16"/>
      <c r="K617" s="159"/>
      <c r="L617" s="18"/>
      <c r="M617" s="18"/>
      <c r="N617" s="18"/>
      <c r="O617" s="159"/>
      <c r="P617" s="159"/>
      <c r="Q617" s="159"/>
    </row>
    <row r="618" spans="1:18">
      <c r="A618" s="159"/>
      <c r="B618" s="159"/>
      <c r="C618" s="8"/>
      <c r="D618" s="16"/>
      <c r="E618" s="159"/>
      <c r="F618" s="8"/>
      <c r="G618" s="8"/>
      <c r="H618" s="8"/>
      <c r="I618" s="16"/>
      <c r="J618" s="16"/>
      <c r="K618" s="159"/>
      <c r="L618" s="18"/>
      <c r="M618" s="18"/>
      <c r="N618" s="18"/>
      <c r="O618" s="159"/>
      <c r="P618" s="159"/>
      <c r="Q618" s="159"/>
    </row>
    <row r="619" spans="1:18">
      <c r="A619" s="159"/>
      <c r="B619" s="159"/>
      <c r="C619" s="8"/>
      <c r="D619" s="16"/>
      <c r="E619" s="159"/>
      <c r="F619" s="8"/>
      <c r="G619" s="8"/>
      <c r="H619" s="8"/>
      <c r="I619" s="16"/>
      <c r="J619" s="16"/>
      <c r="K619" s="159"/>
      <c r="L619" s="18"/>
      <c r="M619" s="18"/>
      <c r="N619" s="18"/>
      <c r="O619" s="159"/>
      <c r="P619" s="159"/>
      <c r="Q619" s="159"/>
    </row>
    <row r="620" spans="1:18">
      <c r="A620" s="159"/>
      <c r="B620" s="159"/>
      <c r="C620" s="8"/>
      <c r="D620" s="16"/>
      <c r="E620" s="159"/>
      <c r="F620" s="8"/>
      <c r="G620" s="8"/>
      <c r="H620" s="8"/>
      <c r="I620" s="16"/>
      <c r="J620" s="16"/>
      <c r="K620" s="159"/>
      <c r="L620" s="18"/>
      <c r="M620" s="18"/>
      <c r="N620" s="18"/>
      <c r="O620" s="159"/>
      <c r="P620" s="159"/>
      <c r="Q620" s="159"/>
    </row>
    <row r="621" spans="1:18">
      <c r="A621" s="159"/>
      <c r="B621" s="159"/>
      <c r="C621" s="8"/>
      <c r="D621" s="16"/>
      <c r="E621" s="159"/>
      <c r="F621" s="8"/>
      <c r="G621" s="8"/>
      <c r="H621" s="8"/>
      <c r="I621" s="16"/>
      <c r="J621" s="16"/>
      <c r="K621" s="159"/>
      <c r="L621" s="18"/>
      <c r="M621" s="18"/>
      <c r="N621" s="18"/>
      <c r="O621" s="159"/>
      <c r="P621" s="159"/>
      <c r="Q621" s="159"/>
    </row>
    <row r="622" spans="1:18">
      <c r="A622" s="159"/>
      <c r="B622" s="159"/>
      <c r="C622" s="8"/>
      <c r="D622" s="16"/>
      <c r="E622" s="159"/>
      <c r="F622" s="8"/>
      <c r="G622" s="8"/>
      <c r="H622" s="8"/>
      <c r="I622" s="16"/>
      <c r="J622" s="16"/>
      <c r="K622" s="159"/>
      <c r="L622" s="18"/>
      <c r="M622" s="18"/>
      <c r="N622" s="18"/>
      <c r="O622" s="159"/>
      <c r="P622" s="159"/>
      <c r="Q622" s="159"/>
    </row>
    <row r="623" spans="1:18">
      <c r="A623" s="12" t="s">
        <v>85</v>
      </c>
      <c r="C623" s="12" t="s">
        <v>86</v>
      </c>
      <c r="D623" s="12" t="s">
        <v>109</v>
      </c>
      <c r="E623" s="21" t="s">
        <v>87</v>
      </c>
      <c r="F623" s="21" t="s">
        <v>89</v>
      </c>
      <c r="G623" s="21" t="s">
        <v>89</v>
      </c>
      <c r="H623" s="21" t="s">
        <v>91</v>
      </c>
      <c r="I623" s="21" t="s">
        <v>234</v>
      </c>
      <c r="J623" s="21" t="s">
        <v>89</v>
      </c>
      <c r="K623" s="21" t="s">
        <v>87</v>
      </c>
      <c r="L623" s="12" t="s">
        <v>91</v>
      </c>
      <c r="M623" s="12" t="s">
        <v>111</v>
      </c>
      <c r="N623" s="12" t="s">
        <v>89</v>
      </c>
      <c r="O623" s="12" t="s">
        <v>236</v>
      </c>
      <c r="P623" s="12" t="s">
        <v>87</v>
      </c>
      <c r="Q623" s="12" t="s">
        <v>236</v>
      </c>
    </row>
    <row r="625" spans="1:20" ht="47.25" customHeight="1">
      <c r="A625" s="156" t="s">
        <v>112</v>
      </c>
      <c r="B625" s="157"/>
      <c r="C625" s="157"/>
      <c r="D625" s="157"/>
      <c r="E625" s="157"/>
      <c r="F625" s="157"/>
      <c r="G625" s="157"/>
      <c r="H625" s="157"/>
      <c r="I625" s="157"/>
      <c r="J625" s="157"/>
      <c r="K625" s="157"/>
      <c r="L625" s="157"/>
      <c r="M625" s="157"/>
      <c r="N625" s="157"/>
      <c r="O625" s="157"/>
      <c r="P625" s="157"/>
      <c r="Q625" s="157"/>
    </row>
    <row r="626" spans="1:20" ht="27" customHeight="1">
      <c r="A626" s="158" t="s">
        <v>61</v>
      </c>
      <c r="B626" s="158" t="s">
        <v>62</v>
      </c>
      <c r="C626" s="158" t="s">
        <v>268</v>
      </c>
      <c r="D626" s="158"/>
      <c r="E626" s="158" t="s">
        <v>269</v>
      </c>
      <c r="F626" s="158"/>
      <c r="G626" s="158"/>
      <c r="H626" s="158"/>
      <c r="I626" s="158"/>
      <c r="J626" s="158"/>
      <c r="K626" s="158" t="s">
        <v>65</v>
      </c>
      <c r="L626" s="158"/>
      <c r="M626" s="158"/>
      <c r="N626" s="158"/>
      <c r="O626" s="158"/>
      <c r="P626" s="158" t="s">
        <v>66</v>
      </c>
      <c r="Q626" s="158" t="s">
        <v>67</v>
      </c>
    </row>
    <row r="627" spans="1:20">
      <c r="A627" s="158"/>
      <c r="B627" s="158"/>
      <c r="C627" s="15" t="s">
        <v>270</v>
      </c>
      <c r="D627" s="15" t="s">
        <v>271</v>
      </c>
      <c r="E627" s="16" t="s">
        <v>272</v>
      </c>
      <c r="F627" s="16" t="s">
        <v>273</v>
      </c>
      <c r="G627" s="16" t="s">
        <v>274</v>
      </c>
      <c r="H627" s="16" t="s">
        <v>275</v>
      </c>
      <c r="I627" s="16" t="s">
        <v>276</v>
      </c>
      <c r="J627" s="16" t="s">
        <v>277</v>
      </c>
      <c r="K627" s="16" t="s">
        <v>278</v>
      </c>
      <c r="L627" s="16" t="s">
        <v>279</v>
      </c>
      <c r="M627" s="16" t="s">
        <v>280</v>
      </c>
      <c r="N627" s="16" t="s">
        <v>276</v>
      </c>
      <c r="O627" s="16" t="s">
        <v>281</v>
      </c>
      <c r="P627" s="158"/>
      <c r="Q627" s="158"/>
    </row>
    <row r="628" spans="1:20" s="12" customFormat="1">
      <c r="A628" s="159" t="s">
        <v>422</v>
      </c>
      <c r="B628" s="159">
        <v>20184226020</v>
      </c>
      <c r="C628" s="16">
        <v>88</v>
      </c>
      <c r="D628" s="159">
        <f>AVERAGE(C628:C639)</f>
        <v>92</v>
      </c>
      <c r="E628" s="8"/>
      <c r="F628" s="8"/>
      <c r="G628" s="8"/>
      <c r="H628" s="16"/>
      <c r="I628" s="16"/>
      <c r="J628" s="159">
        <f>SUM(I628:I639)</f>
        <v>0</v>
      </c>
      <c r="K628" s="159" t="s">
        <v>283</v>
      </c>
      <c r="L628" s="18"/>
      <c r="M628" s="18"/>
      <c r="N628" s="159"/>
      <c r="O628" s="159">
        <f>SUM(N628:N639)</f>
        <v>0</v>
      </c>
      <c r="P628" s="159">
        <f>D628*0.1+J628*0.8+O628*0.1</f>
        <v>9.2000000000000011</v>
      </c>
      <c r="Q628" s="159">
        <f>P628*0.4</f>
        <v>3.6800000000000006</v>
      </c>
    </row>
    <row r="629" spans="1:20">
      <c r="A629" s="159"/>
      <c r="B629" s="159"/>
      <c r="C629" s="19">
        <v>92</v>
      </c>
      <c r="D629" s="159"/>
      <c r="E629" s="8"/>
      <c r="F629" s="8"/>
      <c r="G629" s="8"/>
      <c r="H629" s="16"/>
      <c r="I629" s="16"/>
      <c r="J629" s="159"/>
      <c r="K629" s="159"/>
      <c r="L629" s="18"/>
      <c r="M629" s="18"/>
      <c r="N629" s="159"/>
      <c r="O629" s="159"/>
      <c r="P629" s="159"/>
      <c r="Q629" s="159"/>
    </row>
    <row r="630" spans="1:20">
      <c r="A630" s="159"/>
      <c r="B630" s="159"/>
      <c r="C630" s="16">
        <v>93</v>
      </c>
      <c r="D630" s="159"/>
      <c r="E630" s="8"/>
      <c r="F630" s="8"/>
      <c r="G630" s="8"/>
      <c r="H630" s="16"/>
      <c r="I630" s="16"/>
      <c r="J630" s="159"/>
      <c r="K630" s="159"/>
      <c r="L630" s="18"/>
      <c r="M630" s="18"/>
      <c r="N630" s="159"/>
      <c r="O630" s="159"/>
      <c r="P630" s="159"/>
      <c r="Q630" s="159"/>
    </row>
    <row r="631" spans="1:20">
      <c r="A631" s="159"/>
      <c r="B631" s="159"/>
      <c r="C631" s="16">
        <v>91</v>
      </c>
      <c r="D631" s="159"/>
      <c r="E631" s="8"/>
      <c r="F631" s="8"/>
      <c r="G631" s="8"/>
      <c r="H631" s="16"/>
      <c r="I631" s="16"/>
      <c r="J631" s="159"/>
      <c r="K631" s="159"/>
      <c r="L631" s="18"/>
      <c r="M631" s="18"/>
      <c r="N631" s="159"/>
      <c r="O631" s="159"/>
      <c r="P631" s="159"/>
      <c r="Q631" s="159"/>
    </row>
    <row r="632" spans="1:20">
      <c r="A632" s="159"/>
      <c r="B632" s="159"/>
      <c r="C632" s="16">
        <v>88</v>
      </c>
      <c r="D632" s="159"/>
      <c r="E632" s="8"/>
      <c r="F632" s="8"/>
      <c r="G632" s="8"/>
      <c r="H632" s="16"/>
      <c r="I632" s="16"/>
      <c r="J632" s="159"/>
      <c r="K632" s="159" t="s">
        <v>284</v>
      </c>
      <c r="L632" s="18"/>
      <c r="M632" s="18"/>
      <c r="N632" s="159"/>
      <c r="O632" s="159"/>
      <c r="P632" s="159"/>
      <c r="Q632" s="159"/>
    </row>
    <row r="633" spans="1:20">
      <c r="A633" s="159"/>
      <c r="B633" s="159"/>
      <c r="C633" s="16">
        <v>100</v>
      </c>
      <c r="D633" s="159"/>
      <c r="E633" s="8"/>
      <c r="F633" s="8"/>
      <c r="G633" s="8"/>
      <c r="H633" s="16"/>
      <c r="I633" s="16"/>
      <c r="J633" s="159"/>
      <c r="K633" s="159"/>
      <c r="L633" s="18"/>
      <c r="M633" s="18"/>
      <c r="N633" s="159"/>
      <c r="O633" s="159"/>
      <c r="P633" s="159"/>
      <c r="Q633" s="159"/>
    </row>
    <row r="634" spans="1:20">
      <c r="A634" s="159"/>
      <c r="B634" s="159"/>
      <c r="C634" s="16"/>
      <c r="D634" s="159"/>
      <c r="E634" s="8"/>
      <c r="F634" s="8"/>
      <c r="G634" s="8"/>
      <c r="H634" s="16"/>
      <c r="I634" s="16"/>
      <c r="J634" s="159"/>
      <c r="K634" s="159"/>
      <c r="L634" s="18"/>
      <c r="M634" s="18"/>
      <c r="N634" s="159"/>
      <c r="O634" s="159"/>
      <c r="P634" s="159"/>
      <c r="Q634" s="159"/>
      <c r="S634" s="20"/>
      <c r="T634" s="20"/>
    </row>
    <row r="635" spans="1:20">
      <c r="A635" s="159"/>
      <c r="B635" s="159"/>
      <c r="C635" s="16"/>
      <c r="D635" s="159"/>
      <c r="E635" s="8"/>
      <c r="F635" s="8"/>
      <c r="G635" s="8"/>
      <c r="H635" s="16"/>
      <c r="I635" s="16"/>
      <c r="J635" s="159"/>
      <c r="K635" s="159"/>
      <c r="L635" s="18"/>
      <c r="M635" s="18"/>
      <c r="N635" s="159"/>
      <c r="O635" s="159"/>
      <c r="P635" s="159"/>
      <c r="Q635" s="159"/>
      <c r="S635" s="20"/>
      <c r="T635" s="20"/>
    </row>
    <row r="636" spans="1:20">
      <c r="A636" s="159"/>
      <c r="B636" s="159"/>
      <c r="C636" s="16"/>
      <c r="D636" s="159"/>
      <c r="E636" s="8"/>
      <c r="F636" s="8"/>
      <c r="G636" s="8"/>
      <c r="H636" s="16"/>
      <c r="I636" s="16"/>
      <c r="J636" s="159"/>
      <c r="K636" s="159" t="s">
        <v>287</v>
      </c>
      <c r="L636" s="18"/>
      <c r="M636" s="18"/>
      <c r="N636" s="159"/>
      <c r="O636" s="159"/>
      <c r="P636" s="159"/>
      <c r="Q636" s="159"/>
      <c r="S636" s="20"/>
      <c r="T636" s="20"/>
    </row>
    <row r="637" spans="1:20">
      <c r="A637" s="159"/>
      <c r="B637" s="159"/>
      <c r="C637" s="16"/>
      <c r="D637" s="159"/>
      <c r="E637" s="8"/>
      <c r="F637" s="8"/>
      <c r="G637" s="8"/>
      <c r="H637" s="16"/>
      <c r="I637" s="16"/>
      <c r="J637" s="159"/>
      <c r="K637" s="159"/>
      <c r="L637" s="18"/>
      <c r="M637" s="18"/>
      <c r="N637" s="159"/>
      <c r="O637" s="159"/>
      <c r="P637" s="159"/>
      <c r="Q637" s="159"/>
      <c r="S637" s="20"/>
      <c r="T637" s="20"/>
    </row>
    <row r="638" spans="1:20">
      <c r="A638" s="159"/>
      <c r="B638" s="159"/>
      <c r="C638" s="16"/>
      <c r="D638" s="159"/>
      <c r="E638" s="8"/>
      <c r="F638" s="8"/>
      <c r="G638" s="8"/>
      <c r="H638" s="16"/>
      <c r="I638" s="16"/>
      <c r="J638" s="159"/>
      <c r="K638" s="159"/>
      <c r="L638" s="18"/>
      <c r="M638" s="18"/>
      <c r="N638" s="159"/>
      <c r="O638" s="159"/>
      <c r="P638" s="159"/>
      <c r="Q638" s="159"/>
      <c r="S638" s="20"/>
      <c r="T638" s="20"/>
    </row>
    <row r="639" spans="1:20">
      <c r="A639" s="159"/>
      <c r="B639" s="159"/>
      <c r="C639" s="16"/>
      <c r="D639" s="159"/>
      <c r="E639" s="8"/>
      <c r="F639" s="8"/>
      <c r="G639" s="8"/>
      <c r="H639" s="16"/>
      <c r="I639" s="16"/>
      <c r="J639" s="159"/>
      <c r="K639" s="159"/>
      <c r="L639" s="18"/>
      <c r="M639" s="18"/>
      <c r="N639" s="159"/>
      <c r="O639" s="159"/>
      <c r="P639" s="159"/>
      <c r="Q639" s="159"/>
      <c r="S639" s="20"/>
      <c r="T639" s="20"/>
    </row>
    <row r="640" spans="1:20" s="12" customFormat="1">
      <c r="A640" s="12" t="s">
        <v>288</v>
      </c>
      <c r="C640" s="12" t="s">
        <v>289</v>
      </c>
      <c r="D640" s="21" t="s">
        <v>290</v>
      </c>
      <c r="E640" s="21" t="s">
        <v>291</v>
      </c>
      <c r="F640" s="21" t="s">
        <v>291</v>
      </c>
      <c r="G640" s="21" t="s">
        <v>292</v>
      </c>
      <c r="H640" s="21" t="s">
        <v>292</v>
      </c>
      <c r="I640" s="21" t="s">
        <v>291</v>
      </c>
      <c r="J640" s="21" t="s">
        <v>290</v>
      </c>
      <c r="L640" s="12" t="s">
        <v>292</v>
      </c>
      <c r="M640" s="12" t="s">
        <v>293</v>
      </c>
      <c r="N640" s="12" t="s">
        <v>291</v>
      </c>
      <c r="O640" s="12" t="s">
        <v>290</v>
      </c>
      <c r="P640" s="12" t="s">
        <v>290</v>
      </c>
      <c r="Q640" s="12" t="s">
        <v>290</v>
      </c>
    </row>
    <row r="641" spans="1:18">
      <c r="A641" s="151" t="s">
        <v>294</v>
      </c>
      <c r="B641" s="151"/>
      <c r="C641" s="151"/>
      <c r="D641" s="151"/>
      <c r="E641" s="151"/>
      <c r="F641" s="151"/>
      <c r="G641" s="151"/>
      <c r="H641" s="151"/>
      <c r="I641" s="151"/>
      <c r="J641" s="151"/>
      <c r="K641" s="151"/>
      <c r="L641" s="151"/>
      <c r="M641" s="151"/>
      <c r="N641" s="151"/>
      <c r="O641" s="151"/>
      <c r="P641" s="151"/>
      <c r="Q641" s="151"/>
      <c r="R641" s="20"/>
    </row>
    <row r="642" spans="1:18" ht="33.75" customHeight="1">
      <c r="A642" s="151"/>
      <c r="B642" s="151"/>
      <c r="C642" s="151"/>
      <c r="D642" s="151"/>
      <c r="E642" s="151"/>
      <c r="F642" s="151"/>
      <c r="G642" s="151"/>
      <c r="H642" s="151"/>
      <c r="I642" s="151"/>
      <c r="J642" s="151"/>
      <c r="K642" s="151"/>
      <c r="L642" s="151"/>
      <c r="M642" s="151"/>
      <c r="N642" s="151"/>
      <c r="O642" s="151"/>
      <c r="P642" s="151"/>
      <c r="Q642" s="151"/>
      <c r="R642" s="20"/>
    </row>
    <row r="643" spans="1:18" ht="25.5" customHeight="1">
      <c r="A643" s="158" t="s">
        <v>61</v>
      </c>
      <c r="B643" s="158" t="s">
        <v>62</v>
      </c>
      <c r="C643" s="158" t="s">
        <v>268</v>
      </c>
      <c r="D643" s="158"/>
      <c r="E643" s="158"/>
      <c r="F643" s="148" t="s">
        <v>269</v>
      </c>
      <c r="G643" s="150"/>
      <c r="H643" s="150"/>
      <c r="I643" s="150"/>
      <c r="J643" s="150"/>
      <c r="K643" s="149"/>
      <c r="L643" s="148" t="s">
        <v>295</v>
      </c>
      <c r="M643" s="150"/>
      <c r="N643" s="150"/>
      <c r="O643" s="149"/>
      <c r="P643" s="158" t="s">
        <v>67</v>
      </c>
      <c r="Q643" s="158" t="s">
        <v>66</v>
      </c>
      <c r="R643" s="20"/>
    </row>
    <row r="644" spans="1:18">
      <c r="A644" s="158"/>
      <c r="B644" s="158"/>
      <c r="C644" s="15" t="s">
        <v>270</v>
      </c>
      <c r="D644" s="15" t="s">
        <v>296</v>
      </c>
      <c r="E644" s="15" t="s">
        <v>297</v>
      </c>
      <c r="F644" s="16" t="s">
        <v>272</v>
      </c>
      <c r="G644" s="16" t="s">
        <v>273</v>
      </c>
      <c r="H644" s="16" t="s">
        <v>274</v>
      </c>
      <c r="I644" s="16" t="s">
        <v>275</v>
      </c>
      <c r="J644" s="16" t="s">
        <v>276</v>
      </c>
      <c r="K644" s="16" t="s">
        <v>277</v>
      </c>
      <c r="L644" s="16" t="s">
        <v>279</v>
      </c>
      <c r="M644" s="16" t="s">
        <v>280</v>
      </c>
      <c r="N644" s="16" t="s">
        <v>276</v>
      </c>
      <c r="O644" s="16" t="s">
        <v>281</v>
      </c>
      <c r="P644" s="158"/>
      <c r="Q644" s="158"/>
      <c r="R644" s="20"/>
    </row>
    <row r="645" spans="1:18">
      <c r="A645" s="159" t="s">
        <v>422</v>
      </c>
      <c r="B645" s="159">
        <v>20184226020</v>
      </c>
      <c r="C645" s="8">
        <v>88</v>
      </c>
      <c r="D645" s="16">
        <v>3</v>
      </c>
      <c r="E645" s="159">
        <f>(C645*D645+C646*D646+C647*D647+C648*D648+C649*D649+C650*D650+C651*D651+C652*D652+C653*D653+C654*D654+C655*D655+C656*D656)/SUM(D645:D656)</f>
        <v>91.2</v>
      </c>
      <c r="F645" s="8"/>
      <c r="G645" s="8"/>
      <c r="H645" s="8"/>
      <c r="I645" s="16"/>
      <c r="J645" s="16"/>
      <c r="K645" s="159">
        <f>SUM(J645:J656)</f>
        <v>0</v>
      </c>
      <c r="L645" s="18"/>
      <c r="M645" s="18"/>
      <c r="N645" s="18"/>
      <c r="O645" s="159">
        <f>SUM(N645:N656)+60</f>
        <v>60</v>
      </c>
      <c r="P645" s="159">
        <f>Q628</f>
        <v>3.6800000000000006</v>
      </c>
      <c r="Q645" s="159">
        <f>E645*0.1+K645*0.4+O645*0.1+P645</f>
        <v>18.8</v>
      </c>
    </row>
    <row r="646" spans="1:18">
      <c r="A646" s="159"/>
      <c r="B646" s="159"/>
      <c r="C646" s="8">
        <v>92</v>
      </c>
      <c r="D646" s="19">
        <v>3</v>
      </c>
      <c r="E646" s="159"/>
      <c r="F646" s="8"/>
      <c r="G646" s="8"/>
      <c r="H646" s="8"/>
      <c r="I646" s="16"/>
      <c r="J646" s="16"/>
      <c r="K646" s="159"/>
      <c r="L646" s="18"/>
      <c r="M646" s="18"/>
      <c r="N646" s="18"/>
      <c r="O646" s="159"/>
      <c r="P646" s="159"/>
      <c r="Q646" s="159"/>
    </row>
    <row r="647" spans="1:18">
      <c r="A647" s="159"/>
      <c r="B647" s="159"/>
      <c r="C647" s="8">
        <v>93</v>
      </c>
      <c r="D647" s="16">
        <v>3</v>
      </c>
      <c r="E647" s="159"/>
      <c r="F647" s="8"/>
      <c r="G647" s="8"/>
      <c r="H647" s="8"/>
      <c r="I647" s="16"/>
      <c r="J647" s="16"/>
      <c r="K647" s="159"/>
      <c r="L647" s="18"/>
      <c r="M647" s="18"/>
      <c r="N647" s="18"/>
      <c r="O647" s="159"/>
      <c r="P647" s="159"/>
      <c r="Q647" s="159"/>
    </row>
    <row r="648" spans="1:18">
      <c r="A648" s="159"/>
      <c r="B648" s="159"/>
      <c r="C648" s="8">
        <v>91</v>
      </c>
      <c r="D648" s="16">
        <v>3</v>
      </c>
      <c r="E648" s="159"/>
      <c r="F648" s="8"/>
      <c r="G648" s="8"/>
      <c r="H648" s="8"/>
      <c r="I648" s="16"/>
      <c r="J648" s="16"/>
      <c r="K648" s="159"/>
      <c r="L648" s="18"/>
      <c r="M648" s="18"/>
      <c r="N648" s="18"/>
      <c r="O648" s="159"/>
      <c r="P648" s="159"/>
      <c r="Q648" s="159"/>
    </row>
    <row r="649" spans="1:18">
      <c r="A649" s="159"/>
      <c r="B649" s="159"/>
      <c r="C649" s="8">
        <v>88</v>
      </c>
      <c r="D649" s="16">
        <v>2</v>
      </c>
      <c r="E649" s="159"/>
      <c r="F649" s="8"/>
      <c r="G649" s="8"/>
      <c r="H649" s="8"/>
      <c r="I649" s="16"/>
      <c r="J649" s="16"/>
      <c r="K649" s="159"/>
      <c r="L649" s="18"/>
      <c r="M649" s="18"/>
      <c r="N649" s="18"/>
      <c r="O649" s="159"/>
      <c r="P649" s="159"/>
      <c r="Q649" s="159"/>
    </row>
    <row r="650" spans="1:18">
      <c r="A650" s="159"/>
      <c r="B650" s="159"/>
      <c r="C650" s="8">
        <v>100</v>
      </c>
      <c r="D650" s="16">
        <v>1</v>
      </c>
      <c r="E650" s="159"/>
      <c r="F650" s="8"/>
      <c r="G650" s="8"/>
      <c r="H650" s="8"/>
      <c r="I650" s="16"/>
      <c r="J650" s="16"/>
      <c r="K650" s="159"/>
      <c r="L650" s="18"/>
      <c r="M650" s="18"/>
      <c r="N650" s="18"/>
      <c r="O650" s="159"/>
      <c r="P650" s="159"/>
      <c r="Q650" s="159"/>
    </row>
    <row r="651" spans="1:18">
      <c r="A651" s="159"/>
      <c r="B651" s="159"/>
      <c r="C651" s="8"/>
      <c r="D651" s="16"/>
      <c r="E651" s="159"/>
      <c r="F651" s="8"/>
      <c r="G651" s="8"/>
      <c r="H651" s="8"/>
      <c r="I651" s="16"/>
      <c r="J651" s="16"/>
      <c r="K651" s="159"/>
      <c r="L651" s="18"/>
      <c r="M651" s="18"/>
      <c r="N651" s="18"/>
      <c r="O651" s="159"/>
      <c r="P651" s="159"/>
      <c r="Q651" s="159"/>
    </row>
    <row r="652" spans="1:18">
      <c r="A652" s="159"/>
      <c r="B652" s="159"/>
      <c r="C652" s="8"/>
      <c r="D652" s="16"/>
      <c r="E652" s="159"/>
      <c r="F652" s="8"/>
      <c r="G652" s="8"/>
      <c r="H652" s="8"/>
      <c r="I652" s="16"/>
      <c r="J652" s="16"/>
      <c r="K652" s="159"/>
      <c r="L652" s="18"/>
      <c r="M652" s="18"/>
      <c r="N652" s="18"/>
      <c r="O652" s="159"/>
      <c r="P652" s="159"/>
      <c r="Q652" s="159"/>
    </row>
    <row r="653" spans="1:18">
      <c r="A653" s="159"/>
      <c r="B653" s="159"/>
      <c r="C653" s="8"/>
      <c r="D653" s="16"/>
      <c r="E653" s="159"/>
      <c r="F653" s="8"/>
      <c r="G653" s="8"/>
      <c r="H653" s="8"/>
      <c r="I653" s="16"/>
      <c r="J653" s="16"/>
      <c r="K653" s="159"/>
      <c r="L653" s="18"/>
      <c r="M653" s="18"/>
      <c r="N653" s="18"/>
      <c r="O653" s="159"/>
      <c r="P653" s="159"/>
      <c r="Q653" s="159"/>
    </row>
    <row r="654" spans="1:18">
      <c r="A654" s="159"/>
      <c r="B654" s="159"/>
      <c r="C654" s="8"/>
      <c r="D654" s="16"/>
      <c r="E654" s="159"/>
      <c r="F654" s="8"/>
      <c r="G654" s="8"/>
      <c r="H654" s="8"/>
      <c r="I654" s="16"/>
      <c r="J654" s="16"/>
      <c r="K654" s="159"/>
      <c r="L654" s="18"/>
      <c r="M654" s="18"/>
      <c r="N654" s="18"/>
      <c r="O654" s="159"/>
      <c r="P654" s="159"/>
      <c r="Q654" s="159"/>
    </row>
    <row r="655" spans="1:18">
      <c r="A655" s="159"/>
      <c r="B655" s="159"/>
      <c r="C655" s="8"/>
      <c r="D655" s="16"/>
      <c r="E655" s="159"/>
      <c r="F655" s="8"/>
      <c r="G655" s="8"/>
      <c r="H655" s="8"/>
      <c r="I655" s="16"/>
      <c r="J655" s="16"/>
      <c r="K655" s="159"/>
      <c r="L655" s="18"/>
      <c r="M655" s="18"/>
      <c r="N655" s="18"/>
      <c r="O655" s="159"/>
      <c r="P655" s="159"/>
      <c r="Q655" s="159"/>
    </row>
    <row r="656" spans="1:18">
      <c r="A656" s="159"/>
      <c r="B656" s="159"/>
      <c r="C656" s="8"/>
      <c r="D656" s="16"/>
      <c r="E656" s="159"/>
      <c r="F656" s="8"/>
      <c r="G656" s="8"/>
      <c r="H656" s="8"/>
      <c r="I656" s="16"/>
      <c r="J656" s="16"/>
      <c r="K656" s="159"/>
      <c r="L656" s="18"/>
      <c r="M656" s="18"/>
      <c r="N656" s="18"/>
      <c r="O656" s="159"/>
      <c r="P656" s="159"/>
      <c r="Q656" s="159"/>
    </row>
    <row r="657" spans="1:20">
      <c r="A657" s="12" t="s">
        <v>288</v>
      </c>
      <c r="C657" s="12" t="s">
        <v>289</v>
      </c>
      <c r="D657" s="12" t="s">
        <v>300</v>
      </c>
      <c r="E657" s="21" t="s">
        <v>290</v>
      </c>
      <c r="F657" s="21" t="s">
        <v>291</v>
      </c>
      <c r="G657" s="21" t="s">
        <v>291</v>
      </c>
      <c r="H657" s="21" t="s">
        <v>292</v>
      </c>
      <c r="I657" s="21" t="s">
        <v>292</v>
      </c>
      <c r="J657" s="21" t="s">
        <v>291</v>
      </c>
      <c r="K657" s="21" t="s">
        <v>290</v>
      </c>
      <c r="L657" s="12" t="s">
        <v>292</v>
      </c>
      <c r="M657" s="12" t="s">
        <v>293</v>
      </c>
      <c r="N657" s="12" t="s">
        <v>291</v>
      </c>
      <c r="O657" s="12" t="s">
        <v>290</v>
      </c>
      <c r="P657" s="12" t="s">
        <v>290</v>
      </c>
      <c r="Q657" s="12" t="s">
        <v>290</v>
      </c>
    </row>
    <row r="659" spans="1:20" ht="47.25" customHeight="1">
      <c r="A659" s="156" t="s">
        <v>60</v>
      </c>
      <c r="B659" s="157"/>
      <c r="C659" s="157"/>
      <c r="D659" s="157"/>
      <c r="E659" s="157"/>
      <c r="F659" s="157"/>
      <c r="G659" s="157"/>
      <c r="H659" s="157"/>
      <c r="I659" s="157"/>
      <c r="J659" s="157"/>
      <c r="K659" s="157"/>
      <c r="L659" s="157"/>
      <c r="M659" s="157"/>
      <c r="N659" s="157"/>
      <c r="O659" s="157"/>
      <c r="P659" s="157"/>
      <c r="Q659" s="157"/>
    </row>
    <row r="660" spans="1:20" ht="27" customHeight="1">
      <c r="A660" s="158" t="s">
        <v>61</v>
      </c>
      <c r="B660" s="158" t="s">
        <v>62</v>
      </c>
      <c r="C660" s="158" t="s">
        <v>97</v>
      </c>
      <c r="D660" s="158"/>
      <c r="E660" s="158" t="s">
        <v>113</v>
      </c>
      <c r="F660" s="158"/>
      <c r="G660" s="158"/>
      <c r="H660" s="158"/>
      <c r="I660" s="158"/>
      <c r="J660" s="158"/>
      <c r="K660" s="158" t="s">
        <v>65</v>
      </c>
      <c r="L660" s="158"/>
      <c r="M660" s="158"/>
      <c r="N660" s="158"/>
      <c r="O660" s="158"/>
      <c r="P660" s="158" t="s">
        <v>66</v>
      </c>
      <c r="Q660" s="158" t="s">
        <v>67</v>
      </c>
    </row>
    <row r="661" spans="1:20">
      <c r="A661" s="158"/>
      <c r="B661" s="158"/>
      <c r="C661" s="15" t="s">
        <v>262</v>
      </c>
      <c r="D661" s="15" t="s">
        <v>114</v>
      </c>
      <c r="E661" s="16" t="s">
        <v>330</v>
      </c>
      <c r="F661" s="16" t="s">
        <v>423</v>
      </c>
      <c r="G661" s="16" t="s">
        <v>72</v>
      </c>
      <c r="H661" s="16" t="s">
        <v>220</v>
      </c>
      <c r="I661" s="16" t="s">
        <v>106</v>
      </c>
      <c r="J661" s="16" t="s">
        <v>104</v>
      </c>
      <c r="K661" s="16" t="s">
        <v>117</v>
      </c>
      <c r="L661" s="16" t="s">
        <v>118</v>
      </c>
      <c r="M661" s="16" t="s">
        <v>153</v>
      </c>
      <c r="N661" s="16" t="s">
        <v>222</v>
      </c>
      <c r="O661" s="16" t="s">
        <v>223</v>
      </c>
      <c r="P661" s="158"/>
      <c r="Q661" s="158"/>
    </row>
    <row r="662" spans="1:20" s="12" customFormat="1">
      <c r="A662" s="159" t="s">
        <v>424</v>
      </c>
      <c r="B662" s="159">
        <v>20184226021</v>
      </c>
      <c r="C662" s="16">
        <v>82</v>
      </c>
      <c r="D662" s="159">
        <f>AVERAGE(C662:C673)</f>
        <v>84.285714285714292</v>
      </c>
      <c r="E662" s="8"/>
      <c r="F662" s="8"/>
      <c r="G662" s="8"/>
      <c r="H662" s="16"/>
      <c r="I662" s="16"/>
      <c r="J662" s="159">
        <f>SUM(I662:I673)</f>
        <v>0</v>
      </c>
      <c r="K662" s="159" t="s">
        <v>82</v>
      </c>
      <c r="L662" s="18" t="s">
        <v>378</v>
      </c>
      <c r="M662" s="18"/>
      <c r="N662" s="159"/>
      <c r="O662" s="159">
        <f>SUM(N662:N673)</f>
        <v>0</v>
      </c>
      <c r="P662" s="159">
        <f>D662*0.1+J662*0.8+O662*0.1</f>
        <v>8.4285714285714288</v>
      </c>
      <c r="Q662" s="159">
        <f>P662*0.4</f>
        <v>3.3714285714285719</v>
      </c>
    </row>
    <row r="663" spans="1:20">
      <c r="A663" s="159"/>
      <c r="B663" s="159"/>
      <c r="C663" s="19">
        <v>86</v>
      </c>
      <c r="D663" s="159"/>
      <c r="E663" s="8"/>
      <c r="F663" s="8"/>
      <c r="G663" s="8"/>
      <c r="H663" s="16"/>
      <c r="I663" s="16"/>
      <c r="J663" s="159"/>
      <c r="K663" s="159"/>
      <c r="L663" s="18"/>
      <c r="M663" s="18"/>
      <c r="N663" s="159"/>
      <c r="O663" s="159"/>
      <c r="P663" s="159"/>
      <c r="Q663" s="159"/>
    </row>
    <row r="664" spans="1:20">
      <c r="A664" s="159"/>
      <c r="B664" s="159"/>
      <c r="C664" s="16">
        <v>89</v>
      </c>
      <c r="D664" s="159"/>
      <c r="E664" s="8"/>
      <c r="F664" s="8"/>
      <c r="G664" s="8"/>
      <c r="H664" s="16"/>
      <c r="I664" s="16"/>
      <c r="J664" s="159"/>
      <c r="K664" s="159"/>
      <c r="L664" s="18"/>
      <c r="M664" s="18"/>
      <c r="N664" s="159"/>
      <c r="O664" s="159"/>
      <c r="P664" s="159"/>
      <c r="Q664" s="159"/>
    </row>
    <row r="665" spans="1:20">
      <c r="A665" s="159"/>
      <c r="B665" s="159"/>
      <c r="C665" s="16">
        <v>78</v>
      </c>
      <c r="D665" s="159"/>
      <c r="E665" s="8"/>
      <c r="F665" s="8"/>
      <c r="G665" s="8"/>
      <c r="H665" s="16"/>
      <c r="I665" s="16"/>
      <c r="J665" s="159"/>
      <c r="K665" s="159"/>
      <c r="L665" s="18"/>
      <c r="M665" s="18"/>
      <c r="N665" s="159"/>
      <c r="O665" s="159"/>
      <c r="P665" s="159"/>
      <c r="Q665" s="159"/>
    </row>
    <row r="666" spans="1:20">
      <c r="A666" s="159"/>
      <c r="B666" s="159"/>
      <c r="C666" s="16">
        <v>84</v>
      </c>
      <c r="D666" s="159"/>
      <c r="E666" s="8"/>
      <c r="F666" s="8"/>
      <c r="G666" s="8"/>
      <c r="H666" s="16"/>
      <c r="I666" s="16"/>
      <c r="J666" s="159"/>
      <c r="K666" s="159" t="s">
        <v>157</v>
      </c>
      <c r="L666" s="18"/>
      <c r="M666" s="18"/>
      <c r="N666" s="159"/>
      <c r="O666" s="159"/>
      <c r="P666" s="159"/>
      <c r="Q666" s="159"/>
    </row>
    <row r="667" spans="1:20">
      <c r="A667" s="159"/>
      <c r="B667" s="159"/>
      <c r="C667" s="16">
        <v>87</v>
      </c>
      <c r="D667" s="159"/>
      <c r="E667" s="8"/>
      <c r="F667" s="8"/>
      <c r="G667" s="8"/>
      <c r="H667" s="16"/>
      <c r="I667" s="16"/>
      <c r="J667" s="159"/>
      <c r="K667" s="159"/>
      <c r="L667" s="18"/>
      <c r="M667" s="18"/>
      <c r="N667" s="159"/>
      <c r="O667" s="159"/>
      <c r="P667" s="159"/>
      <c r="Q667" s="159"/>
    </row>
    <row r="668" spans="1:20">
      <c r="A668" s="159"/>
      <c r="B668" s="159"/>
      <c r="C668" s="16">
        <v>84</v>
      </c>
      <c r="D668" s="159"/>
      <c r="E668" s="8"/>
      <c r="F668" s="8"/>
      <c r="G668" s="8"/>
      <c r="H668" s="16"/>
      <c r="I668" s="16"/>
      <c r="J668" s="159"/>
      <c r="K668" s="159"/>
      <c r="L668" s="18"/>
      <c r="M668" s="18"/>
      <c r="N668" s="159"/>
      <c r="O668" s="159"/>
      <c r="P668" s="159"/>
      <c r="Q668" s="159"/>
      <c r="S668" s="20"/>
      <c r="T668" s="20"/>
    </row>
    <row r="669" spans="1:20">
      <c r="A669" s="159"/>
      <c r="B669" s="159"/>
      <c r="C669" s="16"/>
      <c r="D669" s="159"/>
      <c r="E669" s="8"/>
      <c r="F669" s="8"/>
      <c r="G669" s="8"/>
      <c r="H669" s="16"/>
      <c r="I669" s="16"/>
      <c r="J669" s="159"/>
      <c r="K669" s="159"/>
      <c r="L669" s="18"/>
      <c r="M669" s="18"/>
      <c r="N669" s="159"/>
      <c r="O669" s="159"/>
      <c r="P669" s="159"/>
      <c r="Q669" s="159"/>
      <c r="S669" s="20"/>
      <c r="T669" s="20"/>
    </row>
    <row r="670" spans="1:20">
      <c r="A670" s="159"/>
      <c r="B670" s="159"/>
      <c r="C670" s="16"/>
      <c r="D670" s="159"/>
      <c r="E670" s="8"/>
      <c r="F670" s="8"/>
      <c r="G670" s="8"/>
      <c r="H670" s="16"/>
      <c r="I670" s="16"/>
      <c r="J670" s="159"/>
      <c r="K670" s="159" t="s">
        <v>84</v>
      </c>
      <c r="L670" s="18"/>
      <c r="M670" s="18"/>
      <c r="N670" s="159"/>
      <c r="O670" s="159"/>
      <c r="P670" s="159"/>
      <c r="Q670" s="159"/>
      <c r="S670" s="20"/>
      <c r="T670" s="20"/>
    </row>
    <row r="671" spans="1:20">
      <c r="A671" s="159"/>
      <c r="B671" s="159"/>
      <c r="C671" s="16"/>
      <c r="D671" s="159"/>
      <c r="E671" s="8"/>
      <c r="F671" s="8"/>
      <c r="G671" s="8"/>
      <c r="H671" s="16"/>
      <c r="I671" s="16"/>
      <c r="J671" s="159"/>
      <c r="K671" s="159"/>
      <c r="L671" s="18"/>
      <c r="M671" s="18"/>
      <c r="N671" s="159"/>
      <c r="O671" s="159"/>
      <c r="P671" s="159"/>
      <c r="Q671" s="159"/>
      <c r="S671" s="20"/>
      <c r="T671" s="20"/>
    </row>
    <row r="672" spans="1:20">
      <c r="A672" s="159"/>
      <c r="B672" s="159"/>
      <c r="C672" s="16"/>
      <c r="D672" s="159"/>
      <c r="E672" s="8"/>
      <c r="F672" s="8"/>
      <c r="G672" s="8"/>
      <c r="H672" s="16"/>
      <c r="I672" s="16"/>
      <c r="J672" s="159"/>
      <c r="K672" s="159"/>
      <c r="L672" s="18"/>
      <c r="M672" s="18"/>
      <c r="N672" s="159"/>
      <c r="O672" s="159"/>
      <c r="P672" s="159"/>
      <c r="Q672" s="159"/>
      <c r="S672" s="20"/>
      <c r="T672" s="20"/>
    </row>
    <row r="673" spans="1:20">
      <c r="A673" s="159"/>
      <c r="B673" s="159"/>
      <c r="C673" s="16"/>
      <c r="D673" s="159"/>
      <c r="E673" s="8"/>
      <c r="F673" s="8"/>
      <c r="G673" s="8"/>
      <c r="H673" s="16"/>
      <c r="I673" s="16"/>
      <c r="J673" s="159"/>
      <c r="K673" s="159"/>
      <c r="L673" s="18"/>
      <c r="M673" s="18"/>
      <c r="N673" s="159"/>
      <c r="O673" s="159"/>
      <c r="P673" s="159"/>
      <c r="Q673" s="159"/>
      <c r="S673" s="20"/>
      <c r="T673" s="20"/>
    </row>
    <row r="674" spans="1:20" s="12" customFormat="1">
      <c r="A674" s="12" t="s">
        <v>85</v>
      </c>
      <c r="C674" s="12" t="s">
        <v>233</v>
      </c>
      <c r="D674" s="21" t="s">
        <v>87</v>
      </c>
      <c r="E674" s="21" t="s">
        <v>307</v>
      </c>
      <c r="F674" s="21" t="s">
        <v>89</v>
      </c>
      <c r="G674" s="21" t="s">
        <v>234</v>
      </c>
      <c r="H674" s="21" t="s">
        <v>91</v>
      </c>
      <c r="I674" s="21" t="s">
        <v>89</v>
      </c>
      <c r="J674" s="21" t="s">
        <v>87</v>
      </c>
      <c r="L674" s="12" t="s">
        <v>91</v>
      </c>
      <c r="M674" s="12" t="s">
        <v>111</v>
      </c>
      <c r="N674" s="12" t="s">
        <v>89</v>
      </c>
      <c r="O674" s="12" t="s">
        <v>87</v>
      </c>
      <c r="P674" s="12" t="s">
        <v>87</v>
      </c>
      <c r="Q674" s="12" t="s">
        <v>236</v>
      </c>
    </row>
    <row r="675" spans="1:20">
      <c r="A675" s="151" t="s">
        <v>308</v>
      </c>
      <c r="B675" s="151"/>
      <c r="C675" s="151"/>
      <c r="D675" s="151"/>
      <c r="E675" s="151"/>
      <c r="F675" s="151"/>
      <c r="G675" s="151"/>
      <c r="H675" s="151"/>
      <c r="I675" s="151"/>
      <c r="J675" s="151"/>
      <c r="K675" s="151"/>
      <c r="L675" s="151"/>
      <c r="M675" s="151"/>
      <c r="N675" s="151"/>
      <c r="O675" s="151"/>
      <c r="P675" s="151"/>
      <c r="Q675" s="151"/>
      <c r="R675" s="20"/>
    </row>
    <row r="676" spans="1:20" ht="33.75" customHeight="1">
      <c r="A676" s="151"/>
      <c r="B676" s="151"/>
      <c r="C676" s="151"/>
      <c r="D676" s="151"/>
      <c r="E676" s="151"/>
      <c r="F676" s="151"/>
      <c r="G676" s="151"/>
      <c r="H676" s="151"/>
      <c r="I676" s="151"/>
      <c r="J676" s="151"/>
      <c r="K676" s="151"/>
      <c r="L676" s="151"/>
      <c r="M676" s="151"/>
      <c r="N676" s="151"/>
      <c r="O676" s="151"/>
      <c r="P676" s="151"/>
      <c r="Q676" s="151"/>
      <c r="R676" s="20"/>
    </row>
    <row r="677" spans="1:20" ht="25.5" customHeight="1">
      <c r="A677" s="158" t="s">
        <v>61</v>
      </c>
      <c r="B677" s="158" t="s">
        <v>62</v>
      </c>
      <c r="C677" s="158" t="s">
        <v>97</v>
      </c>
      <c r="D677" s="158"/>
      <c r="E677" s="158"/>
      <c r="F677" s="148" t="s">
        <v>218</v>
      </c>
      <c r="G677" s="150"/>
      <c r="H677" s="150"/>
      <c r="I677" s="150"/>
      <c r="J677" s="150"/>
      <c r="K677" s="149"/>
      <c r="L677" s="148" t="s">
        <v>131</v>
      </c>
      <c r="M677" s="150"/>
      <c r="N677" s="150"/>
      <c r="O677" s="149"/>
      <c r="P677" s="158" t="s">
        <v>67</v>
      </c>
      <c r="Q677" s="158" t="s">
        <v>66</v>
      </c>
      <c r="R677" s="20"/>
    </row>
    <row r="678" spans="1:20">
      <c r="A678" s="158"/>
      <c r="B678" s="158"/>
      <c r="C678" s="15" t="s">
        <v>68</v>
      </c>
      <c r="D678" s="15" t="s">
        <v>160</v>
      </c>
      <c r="E678" s="15" t="s">
        <v>133</v>
      </c>
      <c r="F678" s="16" t="s">
        <v>70</v>
      </c>
      <c r="G678" s="16" t="s">
        <v>423</v>
      </c>
      <c r="H678" s="16" t="s">
        <v>72</v>
      </c>
      <c r="I678" s="16" t="s">
        <v>103</v>
      </c>
      <c r="J678" s="16" t="s">
        <v>222</v>
      </c>
      <c r="K678" s="16" t="s">
        <v>354</v>
      </c>
      <c r="L678" s="16" t="s">
        <v>244</v>
      </c>
      <c r="M678" s="16" t="s">
        <v>153</v>
      </c>
      <c r="N678" s="16" t="s">
        <v>106</v>
      </c>
      <c r="O678" s="16" t="s">
        <v>80</v>
      </c>
      <c r="P678" s="158"/>
      <c r="Q678" s="158"/>
      <c r="R678" s="20"/>
    </row>
    <row r="679" spans="1:20">
      <c r="A679" s="159" t="s">
        <v>425</v>
      </c>
      <c r="B679" s="159">
        <v>20184226021</v>
      </c>
      <c r="C679" s="8">
        <v>82</v>
      </c>
      <c r="D679" s="16">
        <v>3</v>
      </c>
      <c r="E679" s="159">
        <f>(C679*D679+C680*D680+C681*D681+C682*D682+C683*D683+C684*D684+C685*D685+C686*D686+C687*D687+C688*D688+C689*D689+C690*D690)/SUM(D679:D690)</f>
        <v>84</v>
      </c>
      <c r="F679" s="8"/>
      <c r="G679" s="8"/>
      <c r="H679" s="8"/>
      <c r="I679" s="16"/>
      <c r="J679" s="16"/>
      <c r="K679" s="159">
        <f>SUM(J679:J690)</f>
        <v>0</v>
      </c>
      <c r="L679" s="18"/>
      <c r="M679" s="18"/>
      <c r="N679" s="18"/>
      <c r="O679" s="159">
        <f>SUM(N679:N690)+60</f>
        <v>60</v>
      </c>
      <c r="P679" s="159">
        <f>Q662</f>
        <v>3.3714285714285719</v>
      </c>
      <c r="Q679" s="159">
        <f>E679*0.1+K679*0.4+O679*0.1+P679</f>
        <v>17.771428571428572</v>
      </c>
    </row>
    <row r="680" spans="1:20">
      <c r="A680" s="159"/>
      <c r="B680" s="159"/>
      <c r="C680" s="8">
        <v>86</v>
      </c>
      <c r="D680" s="19">
        <v>3</v>
      </c>
      <c r="E680" s="159"/>
      <c r="F680" s="8"/>
      <c r="G680" s="8"/>
      <c r="H680" s="8"/>
      <c r="I680" s="16"/>
      <c r="J680" s="16"/>
      <c r="K680" s="159"/>
      <c r="L680" s="18"/>
      <c r="M680" s="18"/>
      <c r="N680" s="18"/>
      <c r="O680" s="159"/>
      <c r="P680" s="159"/>
      <c r="Q680" s="159"/>
    </row>
    <row r="681" spans="1:20">
      <c r="A681" s="159"/>
      <c r="B681" s="159"/>
      <c r="C681" s="8">
        <v>89</v>
      </c>
      <c r="D681" s="16">
        <v>3</v>
      </c>
      <c r="E681" s="159"/>
      <c r="F681" s="8"/>
      <c r="G681" s="8"/>
      <c r="H681" s="8"/>
      <c r="I681" s="16"/>
      <c r="J681" s="16"/>
      <c r="K681" s="159"/>
      <c r="L681" s="18"/>
      <c r="M681" s="18"/>
      <c r="N681" s="18"/>
      <c r="O681" s="159"/>
      <c r="P681" s="159"/>
      <c r="Q681" s="159"/>
    </row>
    <row r="682" spans="1:20">
      <c r="A682" s="159"/>
      <c r="B682" s="159"/>
      <c r="C682" s="8">
        <v>78</v>
      </c>
      <c r="D682" s="16">
        <v>3</v>
      </c>
      <c r="E682" s="159"/>
      <c r="F682" s="8"/>
      <c r="G682" s="8"/>
      <c r="H682" s="8"/>
      <c r="I682" s="16"/>
      <c r="J682" s="16"/>
      <c r="K682" s="159"/>
      <c r="L682" s="18"/>
      <c r="M682" s="18"/>
      <c r="N682" s="18"/>
      <c r="O682" s="159"/>
      <c r="P682" s="159"/>
      <c r="Q682" s="159"/>
    </row>
    <row r="683" spans="1:20">
      <c r="A683" s="159"/>
      <c r="B683" s="159"/>
      <c r="C683" s="8">
        <v>84</v>
      </c>
      <c r="D683" s="16">
        <v>3</v>
      </c>
      <c r="E683" s="159"/>
      <c r="F683" s="8"/>
      <c r="G683" s="8"/>
      <c r="H683" s="8"/>
      <c r="I683" s="16"/>
      <c r="J683" s="16"/>
      <c r="K683" s="159"/>
      <c r="L683" s="18"/>
      <c r="M683" s="18"/>
      <c r="N683" s="18"/>
      <c r="O683" s="159"/>
      <c r="P683" s="159"/>
      <c r="Q683" s="159"/>
    </row>
    <row r="684" spans="1:20">
      <c r="A684" s="159"/>
      <c r="B684" s="159"/>
      <c r="C684" s="8">
        <v>87</v>
      </c>
      <c r="D684" s="16">
        <v>1</v>
      </c>
      <c r="E684" s="159"/>
      <c r="F684" s="8"/>
      <c r="G684" s="8"/>
      <c r="H684" s="8"/>
      <c r="I684" s="16"/>
      <c r="J684" s="16"/>
      <c r="K684" s="159"/>
      <c r="L684" s="18"/>
      <c r="M684" s="18"/>
      <c r="N684" s="18"/>
      <c r="O684" s="159"/>
      <c r="P684" s="159"/>
      <c r="Q684" s="159"/>
    </row>
    <row r="685" spans="1:20">
      <c r="A685" s="159"/>
      <c r="B685" s="159"/>
      <c r="C685" s="8">
        <v>84</v>
      </c>
      <c r="D685" s="16">
        <v>2</v>
      </c>
      <c r="E685" s="159"/>
      <c r="F685" s="8"/>
      <c r="G685" s="8"/>
      <c r="H685" s="8"/>
      <c r="I685" s="16"/>
      <c r="J685" s="16"/>
      <c r="K685" s="159"/>
      <c r="L685" s="18"/>
      <c r="M685" s="18"/>
      <c r="N685" s="18"/>
      <c r="O685" s="159"/>
      <c r="P685" s="159"/>
      <c r="Q685" s="159"/>
    </row>
    <row r="686" spans="1:20">
      <c r="A686" s="159"/>
      <c r="B686" s="159"/>
      <c r="C686" s="8"/>
      <c r="D686" s="16"/>
      <c r="E686" s="159"/>
      <c r="F686" s="8"/>
      <c r="G686" s="8"/>
      <c r="H686" s="8"/>
      <c r="I686" s="16"/>
      <c r="J686" s="16"/>
      <c r="K686" s="159"/>
      <c r="L686" s="18"/>
      <c r="M686" s="18"/>
      <c r="N686" s="18"/>
      <c r="O686" s="159"/>
      <c r="P686" s="159"/>
      <c r="Q686" s="159"/>
    </row>
    <row r="687" spans="1:20">
      <c r="A687" s="159"/>
      <c r="B687" s="159"/>
      <c r="C687" s="8"/>
      <c r="D687" s="16"/>
      <c r="E687" s="159"/>
      <c r="F687" s="8"/>
      <c r="G687" s="8"/>
      <c r="H687" s="8"/>
      <c r="I687" s="16"/>
      <c r="J687" s="16"/>
      <c r="K687" s="159"/>
      <c r="L687" s="18"/>
      <c r="M687" s="18"/>
      <c r="N687" s="18"/>
      <c r="O687" s="159"/>
      <c r="P687" s="159"/>
      <c r="Q687" s="159"/>
    </row>
    <row r="688" spans="1:20">
      <c r="A688" s="159"/>
      <c r="B688" s="159"/>
      <c r="C688" s="8"/>
      <c r="D688" s="16"/>
      <c r="E688" s="159"/>
      <c r="F688" s="8"/>
      <c r="G688" s="8"/>
      <c r="H688" s="8"/>
      <c r="I688" s="16"/>
      <c r="J688" s="16"/>
      <c r="K688" s="159"/>
      <c r="L688" s="18"/>
      <c r="M688" s="18"/>
      <c r="N688" s="18"/>
      <c r="O688" s="159"/>
      <c r="P688" s="159"/>
      <c r="Q688" s="159"/>
    </row>
    <row r="689" spans="1:17">
      <c r="A689" s="159"/>
      <c r="B689" s="159"/>
      <c r="C689" s="8"/>
      <c r="D689" s="16"/>
      <c r="E689" s="159"/>
      <c r="F689" s="8"/>
      <c r="G689" s="8"/>
      <c r="H689" s="8"/>
      <c r="I689" s="16"/>
      <c r="J689" s="16"/>
      <c r="K689" s="159"/>
      <c r="L689" s="18"/>
      <c r="M689" s="18"/>
      <c r="N689" s="18"/>
      <c r="O689" s="159"/>
      <c r="P689" s="159"/>
      <c r="Q689" s="159"/>
    </row>
    <row r="690" spans="1:17">
      <c r="A690" s="159"/>
      <c r="B690" s="159"/>
      <c r="C690" s="8"/>
      <c r="D690" s="16"/>
      <c r="E690" s="159"/>
      <c r="F690" s="8"/>
      <c r="G690" s="8"/>
      <c r="H690" s="8"/>
      <c r="I690" s="16"/>
      <c r="J690" s="16"/>
      <c r="K690" s="159"/>
      <c r="L690" s="18"/>
      <c r="M690" s="18"/>
      <c r="N690" s="18"/>
      <c r="O690" s="159"/>
      <c r="P690" s="159"/>
      <c r="Q690" s="159"/>
    </row>
    <row r="691" spans="1:17">
      <c r="A691" s="12" t="s">
        <v>85</v>
      </c>
      <c r="C691" s="12" t="s">
        <v>86</v>
      </c>
      <c r="D691" s="12" t="s">
        <v>109</v>
      </c>
      <c r="E691" s="21" t="s">
        <v>87</v>
      </c>
      <c r="F691" s="21" t="s">
        <v>235</v>
      </c>
      <c r="G691" s="21" t="s">
        <v>89</v>
      </c>
      <c r="H691" s="21" t="s">
        <v>267</v>
      </c>
      <c r="I691" s="21" t="s">
        <v>91</v>
      </c>
      <c r="J691" s="21" t="s">
        <v>89</v>
      </c>
      <c r="K691" s="21" t="s">
        <v>87</v>
      </c>
      <c r="L691" s="12" t="s">
        <v>91</v>
      </c>
      <c r="M691" s="12" t="s">
        <v>237</v>
      </c>
      <c r="N691" s="12" t="s">
        <v>89</v>
      </c>
      <c r="O691" s="12" t="s">
        <v>236</v>
      </c>
      <c r="P691" s="12" t="s">
        <v>87</v>
      </c>
      <c r="Q691" s="12" t="s">
        <v>87</v>
      </c>
    </row>
  </sheetData>
  <mergeCells count="760">
    <mergeCell ref="Q679:Q690"/>
    <mergeCell ref="A679:A690"/>
    <mergeCell ref="B679:B690"/>
    <mergeCell ref="E679:E690"/>
    <mergeCell ref="K679:K690"/>
    <mergeCell ref="O679:O690"/>
    <mergeCell ref="P679:P690"/>
    <mergeCell ref="A675:Q676"/>
    <mergeCell ref="A677:A678"/>
    <mergeCell ref="B677:B678"/>
    <mergeCell ref="C677:E677"/>
    <mergeCell ref="F677:K677"/>
    <mergeCell ref="L677:O677"/>
    <mergeCell ref="P677:P678"/>
    <mergeCell ref="Q677:Q678"/>
    <mergeCell ref="O662:O673"/>
    <mergeCell ref="P662:P673"/>
    <mergeCell ref="Q662:Q673"/>
    <mergeCell ref="K666:K669"/>
    <mergeCell ref="N666:N669"/>
    <mergeCell ref="K670:K673"/>
    <mergeCell ref="N670:N673"/>
    <mergeCell ref="A662:A673"/>
    <mergeCell ref="B662:B673"/>
    <mergeCell ref="D662:D673"/>
    <mergeCell ref="J662:J673"/>
    <mergeCell ref="K662:K665"/>
    <mergeCell ref="N662:N665"/>
    <mergeCell ref="Q645:Q656"/>
    <mergeCell ref="A659:Q659"/>
    <mergeCell ref="A660:A661"/>
    <mergeCell ref="B660:B661"/>
    <mergeCell ref="C660:D660"/>
    <mergeCell ref="E660:J660"/>
    <mergeCell ref="K660:O660"/>
    <mergeCell ref="P660:P661"/>
    <mergeCell ref="Q660:Q661"/>
    <mergeCell ref="A645:A656"/>
    <mergeCell ref="B645:B656"/>
    <mergeCell ref="E645:E656"/>
    <mergeCell ref="K645:K656"/>
    <mergeCell ref="O645:O656"/>
    <mergeCell ref="P645:P656"/>
    <mergeCell ref="A641:Q642"/>
    <mergeCell ref="A643:A644"/>
    <mergeCell ref="B643:B644"/>
    <mergeCell ref="C643:E643"/>
    <mergeCell ref="F643:K643"/>
    <mergeCell ref="L643:O643"/>
    <mergeCell ref="P643:P644"/>
    <mergeCell ref="Q643:Q644"/>
    <mergeCell ref="O628:O639"/>
    <mergeCell ref="P628:P639"/>
    <mergeCell ref="Q628:Q639"/>
    <mergeCell ref="K632:K635"/>
    <mergeCell ref="N632:N635"/>
    <mergeCell ref="K636:K639"/>
    <mergeCell ref="N636:N639"/>
    <mergeCell ref="A628:A639"/>
    <mergeCell ref="B628:B639"/>
    <mergeCell ref="D628:D639"/>
    <mergeCell ref="J628:J639"/>
    <mergeCell ref="K628:K631"/>
    <mergeCell ref="N628:N631"/>
    <mergeCell ref="A625:Q625"/>
    <mergeCell ref="A626:A627"/>
    <mergeCell ref="B626:B627"/>
    <mergeCell ref="C626:D626"/>
    <mergeCell ref="E626:J626"/>
    <mergeCell ref="K626:O626"/>
    <mergeCell ref="P626:P627"/>
    <mergeCell ref="Q626:Q627"/>
    <mergeCell ref="Q609:Q610"/>
    <mergeCell ref="A611:A622"/>
    <mergeCell ref="B611:B622"/>
    <mergeCell ref="E611:E622"/>
    <mergeCell ref="K611:K622"/>
    <mergeCell ref="O611:O622"/>
    <mergeCell ref="P611:P622"/>
    <mergeCell ref="Q611:Q622"/>
    <mergeCell ref="A609:A610"/>
    <mergeCell ref="B609:B610"/>
    <mergeCell ref="C609:E609"/>
    <mergeCell ref="F609:K609"/>
    <mergeCell ref="L609:O609"/>
    <mergeCell ref="P609:P610"/>
    <mergeCell ref="Q594:Q605"/>
    <mergeCell ref="K598:K601"/>
    <mergeCell ref="N598:N601"/>
    <mergeCell ref="K602:K605"/>
    <mergeCell ref="N602:N605"/>
    <mergeCell ref="A607:Q608"/>
    <mergeCell ref="P592:P593"/>
    <mergeCell ref="Q592:Q593"/>
    <mergeCell ref="A594:A605"/>
    <mergeCell ref="B594:B605"/>
    <mergeCell ref="D594:D605"/>
    <mergeCell ref="J594:J605"/>
    <mergeCell ref="K594:K597"/>
    <mergeCell ref="N594:N597"/>
    <mergeCell ref="O594:O605"/>
    <mergeCell ref="P594:P605"/>
    <mergeCell ref="P576:P587"/>
    <mergeCell ref="Q576:Q587"/>
    <mergeCell ref="N580:N583"/>
    <mergeCell ref="N584:N587"/>
    <mergeCell ref="A591:Q591"/>
    <mergeCell ref="A592:A593"/>
    <mergeCell ref="B592:B593"/>
    <mergeCell ref="C592:D592"/>
    <mergeCell ref="E592:J592"/>
    <mergeCell ref="K592:O592"/>
    <mergeCell ref="A576:A587"/>
    <mergeCell ref="B576:B587"/>
    <mergeCell ref="E576:E587"/>
    <mergeCell ref="K576:K587"/>
    <mergeCell ref="N576:N579"/>
    <mergeCell ref="O576:O587"/>
    <mergeCell ref="A574:A575"/>
    <mergeCell ref="B574:B575"/>
    <mergeCell ref="C574:E574"/>
    <mergeCell ref="F574:K574"/>
    <mergeCell ref="L574:O574"/>
    <mergeCell ref="P574:P575"/>
    <mergeCell ref="Q574:Q575"/>
    <mergeCell ref="O559:O570"/>
    <mergeCell ref="P559:P570"/>
    <mergeCell ref="Q559:Q570"/>
    <mergeCell ref="K563:K566"/>
    <mergeCell ref="N563:N566"/>
    <mergeCell ref="K567:K570"/>
    <mergeCell ref="N567:N570"/>
    <mergeCell ref="A559:A570"/>
    <mergeCell ref="B559:B570"/>
    <mergeCell ref="D559:D570"/>
    <mergeCell ref="J559:J570"/>
    <mergeCell ref="K559:K562"/>
    <mergeCell ref="N559:N562"/>
    <mergeCell ref="A556:Q556"/>
    <mergeCell ref="A557:A558"/>
    <mergeCell ref="B557:B558"/>
    <mergeCell ref="C557:D557"/>
    <mergeCell ref="E557:J557"/>
    <mergeCell ref="K557:O557"/>
    <mergeCell ref="P557:P558"/>
    <mergeCell ref="Q557:Q558"/>
    <mergeCell ref="A572:Q573"/>
    <mergeCell ref="Q539:Q540"/>
    <mergeCell ref="A541:A552"/>
    <mergeCell ref="B541:B552"/>
    <mergeCell ref="E541:E552"/>
    <mergeCell ref="K541:K552"/>
    <mergeCell ref="N541:N544"/>
    <mergeCell ref="O541:O552"/>
    <mergeCell ref="P541:P552"/>
    <mergeCell ref="Q541:Q552"/>
    <mergeCell ref="N545:N548"/>
    <mergeCell ref="A539:A540"/>
    <mergeCell ref="B539:B540"/>
    <mergeCell ref="C539:E539"/>
    <mergeCell ref="F539:K539"/>
    <mergeCell ref="L539:O539"/>
    <mergeCell ref="P539:P540"/>
    <mergeCell ref="N549:N552"/>
    <mergeCell ref="Q524:Q535"/>
    <mergeCell ref="K528:K531"/>
    <mergeCell ref="N528:N531"/>
    <mergeCell ref="K532:K535"/>
    <mergeCell ref="N532:N535"/>
    <mergeCell ref="A537:Q538"/>
    <mergeCell ref="P522:P523"/>
    <mergeCell ref="Q522:Q523"/>
    <mergeCell ref="A524:A535"/>
    <mergeCell ref="B524:B535"/>
    <mergeCell ref="D524:D535"/>
    <mergeCell ref="J524:J535"/>
    <mergeCell ref="K524:K527"/>
    <mergeCell ref="N524:N527"/>
    <mergeCell ref="O524:O535"/>
    <mergeCell ref="P524:P535"/>
    <mergeCell ref="P506:P517"/>
    <mergeCell ref="Q506:Q517"/>
    <mergeCell ref="N510:N513"/>
    <mergeCell ref="N514:N517"/>
    <mergeCell ref="A521:Q521"/>
    <mergeCell ref="A522:A523"/>
    <mergeCell ref="B522:B523"/>
    <mergeCell ref="C522:D522"/>
    <mergeCell ref="E522:J522"/>
    <mergeCell ref="K522:O522"/>
    <mergeCell ref="A506:A517"/>
    <mergeCell ref="B506:B517"/>
    <mergeCell ref="E506:E517"/>
    <mergeCell ref="K506:K517"/>
    <mergeCell ref="N506:N509"/>
    <mergeCell ref="O506:O517"/>
    <mergeCell ref="A504:A505"/>
    <mergeCell ref="B504:B505"/>
    <mergeCell ref="C504:E504"/>
    <mergeCell ref="F504:K504"/>
    <mergeCell ref="L504:O504"/>
    <mergeCell ref="P504:P505"/>
    <mergeCell ref="Q504:Q505"/>
    <mergeCell ref="O489:O500"/>
    <mergeCell ref="P489:P500"/>
    <mergeCell ref="Q489:Q500"/>
    <mergeCell ref="K493:K496"/>
    <mergeCell ref="N493:N496"/>
    <mergeCell ref="K497:K500"/>
    <mergeCell ref="N497:N500"/>
    <mergeCell ref="A489:A500"/>
    <mergeCell ref="B489:B500"/>
    <mergeCell ref="D489:D500"/>
    <mergeCell ref="J489:J500"/>
    <mergeCell ref="K489:K492"/>
    <mergeCell ref="N489:N492"/>
    <mergeCell ref="A486:Q486"/>
    <mergeCell ref="A487:A488"/>
    <mergeCell ref="B487:B488"/>
    <mergeCell ref="C487:D487"/>
    <mergeCell ref="E487:J487"/>
    <mergeCell ref="K487:O487"/>
    <mergeCell ref="P487:P488"/>
    <mergeCell ref="Q487:Q488"/>
    <mergeCell ref="A502:Q503"/>
    <mergeCell ref="Q470:Q471"/>
    <mergeCell ref="A472:A483"/>
    <mergeCell ref="B472:B483"/>
    <mergeCell ref="E472:E483"/>
    <mergeCell ref="K472:K483"/>
    <mergeCell ref="N472:N475"/>
    <mergeCell ref="O472:O483"/>
    <mergeCell ref="P472:P483"/>
    <mergeCell ref="Q472:Q483"/>
    <mergeCell ref="N476:N479"/>
    <mergeCell ref="A470:A471"/>
    <mergeCell ref="B470:B471"/>
    <mergeCell ref="C470:E470"/>
    <mergeCell ref="F470:K470"/>
    <mergeCell ref="L470:O470"/>
    <mergeCell ref="P470:P471"/>
    <mergeCell ref="N480:N483"/>
    <mergeCell ref="Q455:Q466"/>
    <mergeCell ref="K459:K462"/>
    <mergeCell ref="N459:N462"/>
    <mergeCell ref="K463:K466"/>
    <mergeCell ref="N463:N466"/>
    <mergeCell ref="A468:Q469"/>
    <mergeCell ref="P453:P454"/>
    <mergeCell ref="Q453:Q454"/>
    <mergeCell ref="A455:A466"/>
    <mergeCell ref="B455:B466"/>
    <mergeCell ref="D455:D466"/>
    <mergeCell ref="J455:J466"/>
    <mergeCell ref="K455:K458"/>
    <mergeCell ref="N455:N458"/>
    <mergeCell ref="O455:O466"/>
    <mergeCell ref="P455:P466"/>
    <mergeCell ref="P437:P448"/>
    <mergeCell ref="Q437:Q448"/>
    <mergeCell ref="N441:N444"/>
    <mergeCell ref="N445:N448"/>
    <mergeCell ref="A452:Q452"/>
    <mergeCell ref="A453:A454"/>
    <mergeCell ref="B453:B454"/>
    <mergeCell ref="C453:D453"/>
    <mergeCell ref="E453:J453"/>
    <mergeCell ref="K453:O453"/>
    <mergeCell ref="A437:A448"/>
    <mergeCell ref="B437:B448"/>
    <mergeCell ref="E437:E448"/>
    <mergeCell ref="K437:K448"/>
    <mergeCell ref="N437:N440"/>
    <mergeCell ref="O437:O448"/>
    <mergeCell ref="A433:Q434"/>
    <mergeCell ref="A435:A436"/>
    <mergeCell ref="B435:B436"/>
    <mergeCell ref="C435:E435"/>
    <mergeCell ref="F435:K435"/>
    <mergeCell ref="L435:O435"/>
    <mergeCell ref="P435:P436"/>
    <mergeCell ref="Q435:Q436"/>
    <mergeCell ref="O420:O431"/>
    <mergeCell ref="P420:P431"/>
    <mergeCell ref="Q420:Q431"/>
    <mergeCell ref="K424:K427"/>
    <mergeCell ref="N424:N427"/>
    <mergeCell ref="K428:K431"/>
    <mergeCell ref="N428:N431"/>
    <mergeCell ref="A420:A431"/>
    <mergeCell ref="B420:B431"/>
    <mergeCell ref="D420:D431"/>
    <mergeCell ref="J420:J431"/>
    <mergeCell ref="K420:K423"/>
    <mergeCell ref="N420:N423"/>
    <mergeCell ref="A417:Q417"/>
    <mergeCell ref="A418:A419"/>
    <mergeCell ref="B418:B419"/>
    <mergeCell ref="C418:D418"/>
    <mergeCell ref="E418:J418"/>
    <mergeCell ref="K418:O418"/>
    <mergeCell ref="P418:P419"/>
    <mergeCell ref="Q418:Q419"/>
    <mergeCell ref="Q401:Q402"/>
    <mergeCell ref="A403:A414"/>
    <mergeCell ref="B403:B414"/>
    <mergeCell ref="E403:E414"/>
    <mergeCell ref="K403:K414"/>
    <mergeCell ref="O403:O414"/>
    <mergeCell ref="P403:P414"/>
    <mergeCell ref="Q403:Q414"/>
    <mergeCell ref="A401:A402"/>
    <mergeCell ref="B401:B402"/>
    <mergeCell ref="C401:E401"/>
    <mergeCell ref="F401:K401"/>
    <mergeCell ref="L401:O401"/>
    <mergeCell ref="P401:P402"/>
    <mergeCell ref="Q386:Q397"/>
    <mergeCell ref="K390:K393"/>
    <mergeCell ref="N390:N393"/>
    <mergeCell ref="K394:K397"/>
    <mergeCell ref="N394:N397"/>
    <mergeCell ref="A399:Q400"/>
    <mergeCell ref="P384:P385"/>
    <mergeCell ref="Q384:Q385"/>
    <mergeCell ref="A386:A397"/>
    <mergeCell ref="B386:B397"/>
    <mergeCell ref="D386:D397"/>
    <mergeCell ref="J386:J397"/>
    <mergeCell ref="K386:K389"/>
    <mergeCell ref="N386:N389"/>
    <mergeCell ref="O386:O397"/>
    <mergeCell ref="P386:P397"/>
    <mergeCell ref="P368:P379"/>
    <mergeCell ref="Q368:Q379"/>
    <mergeCell ref="N372:N375"/>
    <mergeCell ref="N376:N379"/>
    <mergeCell ref="A383:Q383"/>
    <mergeCell ref="A384:A385"/>
    <mergeCell ref="B384:B385"/>
    <mergeCell ref="C384:D384"/>
    <mergeCell ref="E384:J384"/>
    <mergeCell ref="K384:O384"/>
    <mergeCell ref="A368:A379"/>
    <mergeCell ref="B368:B379"/>
    <mergeCell ref="E368:E379"/>
    <mergeCell ref="K368:K379"/>
    <mergeCell ref="N368:N371"/>
    <mergeCell ref="O368:O379"/>
    <mergeCell ref="A366:A367"/>
    <mergeCell ref="B366:B367"/>
    <mergeCell ref="C366:E366"/>
    <mergeCell ref="F366:K366"/>
    <mergeCell ref="L366:O366"/>
    <mergeCell ref="P366:P367"/>
    <mergeCell ref="Q366:Q367"/>
    <mergeCell ref="O351:O362"/>
    <mergeCell ref="P351:P362"/>
    <mergeCell ref="Q351:Q362"/>
    <mergeCell ref="K355:K358"/>
    <mergeCell ref="N355:N358"/>
    <mergeCell ref="K359:K362"/>
    <mergeCell ref="N359:N362"/>
    <mergeCell ref="A351:A362"/>
    <mergeCell ref="B351:B362"/>
    <mergeCell ref="D351:D362"/>
    <mergeCell ref="J351:J362"/>
    <mergeCell ref="K351:K354"/>
    <mergeCell ref="N351:N354"/>
    <mergeCell ref="A348:Q348"/>
    <mergeCell ref="A349:A350"/>
    <mergeCell ref="B349:B350"/>
    <mergeCell ref="C349:D349"/>
    <mergeCell ref="E349:J349"/>
    <mergeCell ref="K349:O349"/>
    <mergeCell ref="P349:P350"/>
    <mergeCell ref="Q349:Q350"/>
    <mergeCell ref="A364:Q365"/>
    <mergeCell ref="Q331:Q332"/>
    <mergeCell ref="A333:A344"/>
    <mergeCell ref="B333:B344"/>
    <mergeCell ref="E333:E344"/>
    <mergeCell ref="K333:K344"/>
    <mergeCell ref="N333:N336"/>
    <mergeCell ref="O333:O344"/>
    <mergeCell ref="P333:P344"/>
    <mergeCell ref="Q333:Q344"/>
    <mergeCell ref="N337:N340"/>
    <mergeCell ref="A331:A332"/>
    <mergeCell ref="B331:B332"/>
    <mergeCell ref="C331:E331"/>
    <mergeCell ref="F331:K331"/>
    <mergeCell ref="L331:O331"/>
    <mergeCell ref="P331:P332"/>
    <mergeCell ref="N341:N344"/>
    <mergeCell ref="Q316:Q327"/>
    <mergeCell ref="K320:K323"/>
    <mergeCell ref="N320:N323"/>
    <mergeCell ref="K324:K327"/>
    <mergeCell ref="N324:N327"/>
    <mergeCell ref="A329:Q330"/>
    <mergeCell ref="P314:P315"/>
    <mergeCell ref="Q314:Q315"/>
    <mergeCell ref="A316:A327"/>
    <mergeCell ref="B316:B327"/>
    <mergeCell ref="D316:D327"/>
    <mergeCell ref="J316:J327"/>
    <mergeCell ref="K316:K319"/>
    <mergeCell ref="N316:N319"/>
    <mergeCell ref="O316:O327"/>
    <mergeCell ref="P316:P327"/>
    <mergeCell ref="P298:P309"/>
    <mergeCell ref="Q298:Q309"/>
    <mergeCell ref="N302:N305"/>
    <mergeCell ref="N306:N309"/>
    <mergeCell ref="A313:Q313"/>
    <mergeCell ref="A314:A315"/>
    <mergeCell ref="B314:B315"/>
    <mergeCell ref="C314:D314"/>
    <mergeCell ref="E314:J314"/>
    <mergeCell ref="K314:O314"/>
    <mergeCell ref="A298:A309"/>
    <mergeCell ref="B298:B309"/>
    <mergeCell ref="E298:E309"/>
    <mergeCell ref="K298:K309"/>
    <mergeCell ref="N298:N301"/>
    <mergeCell ref="O298:O309"/>
    <mergeCell ref="A294:Q295"/>
    <mergeCell ref="A296:A297"/>
    <mergeCell ref="B296:B297"/>
    <mergeCell ref="C296:E296"/>
    <mergeCell ref="F296:K296"/>
    <mergeCell ref="L296:O296"/>
    <mergeCell ref="P296:P297"/>
    <mergeCell ref="Q296:Q297"/>
    <mergeCell ref="O281:O292"/>
    <mergeCell ref="P281:P292"/>
    <mergeCell ref="Q281:Q292"/>
    <mergeCell ref="K285:K288"/>
    <mergeCell ref="N285:N288"/>
    <mergeCell ref="K289:K292"/>
    <mergeCell ref="N289:N292"/>
    <mergeCell ref="A281:A292"/>
    <mergeCell ref="B281:B292"/>
    <mergeCell ref="D281:D292"/>
    <mergeCell ref="J281:J292"/>
    <mergeCell ref="K281:K284"/>
    <mergeCell ref="N281:N284"/>
    <mergeCell ref="A278:Q278"/>
    <mergeCell ref="A279:A280"/>
    <mergeCell ref="B279:B280"/>
    <mergeCell ref="C279:D279"/>
    <mergeCell ref="E279:J279"/>
    <mergeCell ref="K279:O279"/>
    <mergeCell ref="P279:P280"/>
    <mergeCell ref="Q279:Q280"/>
    <mergeCell ref="Q260:Q261"/>
    <mergeCell ref="A262:A273"/>
    <mergeCell ref="B262:B273"/>
    <mergeCell ref="E262:E273"/>
    <mergeCell ref="K262:K273"/>
    <mergeCell ref="O262:O273"/>
    <mergeCell ref="P262:P273"/>
    <mergeCell ref="Q262:Q273"/>
    <mergeCell ref="A260:A261"/>
    <mergeCell ref="B260:B261"/>
    <mergeCell ref="C260:E260"/>
    <mergeCell ref="F260:K260"/>
    <mergeCell ref="L260:O260"/>
    <mergeCell ref="P260:P261"/>
    <mergeCell ref="Q245:Q256"/>
    <mergeCell ref="K249:K252"/>
    <mergeCell ref="N249:N252"/>
    <mergeCell ref="K253:K256"/>
    <mergeCell ref="N253:N256"/>
    <mergeCell ref="A258:Q259"/>
    <mergeCell ref="P243:P244"/>
    <mergeCell ref="Q243:Q244"/>
    <mergeCell ref="A245:A256"/>
    <mergeCell ref="B245:B256"/>
    <mergeCell ref="D245:D256"/>
    <mergeCell ref="J245:J256"/>
    <mergeCell ref="K245:K248"/>
    <mergeCell ref="N245:N248"/>
    <mergeCell ref="O245:O256"/>
    <mergeCell ref="P245:P256"/>
    <mergeCell ref="P227:P238"/>
    <mergeCell ref="Q227:Q238"/>
    <mergeCell ref="N231:N234"/>
    <mergeCell ref="N235:N238"/>
    <mergeCell ref="A242:Q242"/>
    <mergeCell ref="A243:A244"/>
    <mergeCell ref="B243:B244"/>
    <mergeCell ref="C243:D243"/>
    <mergeCell ref="E243:J243"/>
    <mergeCell ref="K243:O243"/>
    <mergeCell ref="A227:A238"/>
    <mergeCell ref="B227:B238"/>
    <mergeCell ref="E227:E238"/>
    <mergeCell ref="K227:K238"/>
    <mergeCell ref="N227:N230"/>
    <mergeCell ref="O227:O238"/>
    <mergeCell ref="A225:A226"/>
    <mergeCell ref="B225:B226"/>
    <mergeCell ref="C225:E225"/>
    <mergeCell ref="F225:K225"/>
    <mergeCell ref="L225:O225"/>
    <mergeCell ref="P225:P226"/>
    <mergeCell ref="Q225:Q226"/>
    <mergeCell ref="O210:O221"/>
    <mergeCell ref="P210:P221"/>
    <mergeCell ref="Q210:Q221"/>
    <mergeCell ref="K214:K217"/>
    <mergeCell ref="N214:N217"/>
    <mergeCell ref="K218:K221"/>
    <mergeCell ref="N218:N221"/>
    <mergeCell ref="A210:A221"/>
    <mergeCell ref="B210:B221"/>
    <mergeCell ref="D210:D221"/>
    <mergeCell ref="J210:J221"/>
    <mergeCell ref="K210:K213"/>
    <mergeCell ref="N210:N213"/>
    <mergeCell ref="A207:Q207"/>
    <mergeCell ref="A208:A209"/>
    <mergeCell ref="B208:B209"/>
    <mergeCell ref="C208:D208"/>
    <mergeCell ref="E208:J208"/>
    <mergeCell ref="K208:O208"/>
    <mergeCell ref="P208:P209"/>
    <mergeCell ref="Q208:Q209"/>
    <mergeCell ref="A223:Q224"/>
    <mergeCell ref="Q191:Q192"/>
    <mergeCell ref="A193:A204"/>
    <mergeCell ref="B193:B204"/>
    <mergeCell ref="E193:E204"/>
    <mergeCell ref="K193:K204"/>
    <mergeCell ref="N193:N196"/>
    <mergeCell ref="O193:O204"/>
    <mergeCell ref="P193:P204"/>
    <mergeCell ref="Q193:Q204"/>
    <mergeCell ref="N197:N200"/>
    <mergeCell ref="A191:A192"/>
    <mergeCell ref="B191:B192"/>
    <mergeCell ref="C191:E191"/>
    <mergeCell ref="F191:K191"/>
    <mergeCell ref="L191:O191"/>
    <mergeCell ref="P191:P192"/>
    <mergeCell ref="N201:N204"/>
    <mergeCell ref="Q176:Q187"/>
    <mergeCell ref="K180:K183"/>
    <mergeCell ref="N180:N183"/>
    <mergeCell ref="K184:K187"/>
    <mergeCell ref="N184:N187"/>
    <mergeCell ref="A189:Q190"/>
    <mergeCell ref="P174:P175"/>
    <mergeCell ref="Q174:Q175"/>
    <mergeCell ref="A176:A187"/>
    <mergeCell ref="B176:B187"/>
    <mergeCell ref="D176:D187"/>
    <mergeCell ref="J176:J187"/>
    <mergeCell ref="K176:K179"/>
    <mergeCell ref="N176:N179"/>
    <mergeCell ref="O176:O187"/>
    <mergeCell ref="P176:P187"/>
    <mergeCell ref="P159:P170"/>
    <mergeCell ref="Q159:Q170"/>
    <mergeCell ref="N163:N166"/>
    <mergeCell ref="N167:N170"/>
    <mergeCell ref="A173:Q173"/>
    <mergeCell ref="A174:A175"/>
    <mergeCell ref="B174:B175"/>
    <mergeCell ref="C174:D174"/>
    <mergeCell ref="E174:J174"/>
    <mergeCell ref="K174:O174"/>
    <mergeCell ref="A159:A170"/>
    <mergeCell ref="B159:B170"/>
    <mergeCell ref="E159:E170"/>
    <mergeCell ref="K159:K170"/>
    <mergeCell ref="N159:N162"/>
    <mergeCell ref="O159:O170"/>
    <mergeCell ref="A155:Q156"/>
    <mergeCell ref="A157:A158"/>
    <mergeCell ref="B157:B158"/>
    <mergeCell ref="C157:E157"/>
    <mergeCell ref="F157:K157"/>
    <mergeCell ref="L157:O157"/>
    <mergeCell ref="P157:P158"/>
    <mergeCell ref="Q157:Q158"/>
    <mergeCell ref="O142:O153"/>
    <mergeCell ref="P142:P153"/>
    <mergeCell ref="Q142:Q153"/>
    <mergeCell ref="K146:K149"/>
    <mergeCell ref="N146:N149"/>
    <mergeCell ref="K150:K153"/>
    <mergeCell ref="N150:N153"/>
    <mergeCell ref="A142:A153"/>
    <mergeCell ref="B142:B153"/>
    <mergeCell ref="D142:D153"/>
    <mergeCell ref="J142:J153"/>
    <mergeCell ref="K142:K145"/>
    <mergeCell ref="N142:N145"/>
    <mergeCell ref="Q124:Q135"/>
    <mergeCell ref="N125:N128"/>
    <mergeCell ref="A139:Q139"/>
    <mergeCell ref="A140:A141"/>
    <mergeCell ref="B140:B141"/>
    <mergeCell ref="C140:D140"/>
    <mergeCell ref="E140:J140"/>
    <mergeCell ref="K140:O140"/>
    <mergeCell ref="P140:P141"/>
    <mergeCell ref="Q140:Q141"/>
    <mergeCell ref="A124:A135"/>
    <mergeCell ref="B124:B135"/>
    <mergeCell ref="E124:E135"/>
    <mergeCell ref="K124:K135"/>
    <mergeCell ref="O124:O135"/>
    <mergeCell ref="P124:P135"/>
    <mergeCell ref="A122:A123"/>
    <mergeCell ref="B122:B123"/>
    <mergeCell ref="C122:E122"/>
    <mergeCell ref="F122:K122"/>
    <mergeCell ref="L122:O122"/>
    <mergeCell ref="P122:P123"/>
    <mergeCell ref="Q122:Q123"/>
    <mergeCell ref="O107:O118"/>
    <mergeCell ref="P107:P118"/>
    <mergeCell ref="Q107:Q118"/>
    <mergeCell ref="K111:K114"/>
    <mergeCell ref="N111:N114"/>
    <mergeCell ref="K115:K118"/>
    <mergeCell ref="N115:N118"/>
    <mergeCell ref="A107:A118"/>
    <mergeCell ref="B107:B118"/>
    <mergeCell ref="D107:D118"/>
    <mergeCell ref="J107:J118"/>
    <mergeCell ref="K107:K110"/>
    <mergeCell ref="N107:N110"/>
    <mergeCell ref="A104:Q104"/>
    <mergeCell ref="A105:A106"/>
    <mergeCell ref="B105:B106"/>
    <mergeCell ref="C105:D105"/>
    <mergeCell ref="E105:J105"/>
    <mergeCell ref="K105:O105"/>
    <mergeCell ref="P105:P106"/>
    <mergeCell ref="Q105:Q106"/>
    <mergeCell ref="A120:Q121"/>
    <mergeCell ref="Q88:Q89"/>
    <mergeCell ref="A90:A101"/>
    <mergeCell ref="B90:B101"/>
    <mergeCell ref="E90:E101"/>
    <mergeCell ref="K90:K101"/>
    <mergeCell ref="N90:N93"/>
    <mergeCell ref="O90:O101"/>
    <mergeCell ref="P90:P101"/>
    <mergeCell ref="Q90:Q101"/>
    <mergeCell ref="N94:N97"/>
    <mergeCell ref="A88:A89"/>
    <mergeCell ref="B88:B89"/>
    <mergeCell ref="C88:E88"/>
    <mergeCell ref="F88:K88"/>
    <mergeCell ref="L88:O88"/>
    <mergeCell ref="P88:P89"/>
    <mergeCell ref="N98:N101"/>
    <mergeCell ref="Q73:Q84"/>
    <mergeCell ref="K77:K80"/>
    <mergeCell ref="N77:N80"/>
    <mergeCell ref="K81:K84"/>
    <mergeCell ref="N81:N84"/>
    <mergeCell ref="A86:Q87"/>
    <mergeCell ref="P71:P72"/>
    <mergeCell ref="Q71:Q72"/>
    <mergeCell ref="A73:A84"/>
    <mergeCell ref="B73:B84"/>
    <mergeCell ref="D73:D84"/>
    <mergeCell ref="J73:J84"/>
    <mergeCell ref="K73:K76"/>
    <mergeCell ref="N73:N76"/>
    <mergeCell ref="O73:O84"/>
    <mergeCell ref="P73:P84"/>
    <mergeCell ref="P55:P66"/>
    <mergeCell ref="Q55:Q66"/>
    <mergeCell ref="N59:N62"/>
    <mergeCell ref="N63:N66"/>
    <mergeCell ref="A70:Q70"/>
    <mergeCell ref="A71:A72"/>
    <mergeCell ref="B71:B72"/>
    <mergeCell ref="C71:D71"/>
    <mergeCell ref="E71:J71"/>
    <mergeCell ref="K71:O71"/>
    <mergeCell ref="A55:A66"/>
    <mergeCell ref="B55:B66"/>
    <mergeCell ref="E55:E66"/>
    <mergeCell ref="K55:K66"/>
    <mergeCell ref="N55:N58"/>
    <mergeCell ref="O55:O66"/>
    <mergeCell ref="A51:Q52"/>
    <mergeCell ref="A53:A54"/>
    <mergeCell ref="B53:B54"/>
    <mergeCell ref="C53:E53"/>
    <mergeCell ref="F53:K53"/>
    <mergeCell ref="L53:O53"/>
    <mergeCell ref="P53:P54"/>
    <mergeCell ref="Q53:Q54"/>
    <mergeCell ref="O38:O49"/>
    <mergeCell ref="P38:P49"/>
    <mergeCell ref="Q38:Q49"/>
    <mergeCell ref="K42:K45"/>
    <mergeCell ref="N42:N45"/>
    <mergeCell ref="K46:K49"/>
    <mergeCell ref="N46:N49"/>
    <mergeCell ref="A38:A49"/>
    <mergeCell ref="B38:B49"/>
    <mergeCell ref="D38:D49"/>
    <mergeCell ref="J38:J49"/>
    <mergeCell ref="K38:K41"/>
    <mergeCell ref="N38:N41"/>
    <mergeCell ref="Q21:Q32"/>
    <mergeCell ref="A35:Q35"/>
    <mergeCell ref="A36:A37"/>
    <mergeCell ref="B36:B37"/>
    <mergeCell ref="C36:D36"/>
    <mergeCell ref="E36:J36"/>
    <mergeCell ref="K36:O36"/>
    <mergeCell ref="P36:P37"/>
    <mergeCell ref="Q36:Q37"/>
    <mergeCell ref="A21:A32"/>
    <mergeCell ref="B21:B32"/>
    <mergeCell ref="E21:E32"/>
    <mergeCell ref="K21:K32"/>
    <mergeCell ref="O21:O32"/>
    <mergeCell ref="P21:P32"/>
    <mergeCell ref="A19:A20"/>
    <mergeCell ref="B19:B20"/>
    <mergeCell ref="C19:E19"/>
    <mergeCell ref="F19:K19"/>
    <mergeCell ref="L19:O19"/>
    <mergeCell ref="P19:P20"/>
    <mergeCell ref="Q19:Q20"/>
    <mergeCell ref="O4:O15"/>
    <mergeCell ref="P4:P15"/>
    <mergeCell ref="Q4:Q15"/>
    <mergeCell ref="K8:K11"/>
    <mergeCell ref="N8:N11"/>
    <mergeCell ref="K12:K15"/>
    <mergeCell ref="N12:N15"/>
    <mergeCell ref="A4:A15"/>
    <mergeCell ref="B4:B15"/>
    <mergeCell ref="D4:D15"/>
    <mergeCell ref="J4:J15"/>
    <mergeCell ref="K4:K7"/>
    <mergeCell ref="N4:N7"/>
    <mergeCell ref="A1:Q1"/>
    <mergeCell ref="A2:A3"/>
    <mergeCell ref="B2:B3"/>
    <mergeCell ref="C2:D2"/>
    <mergeCell ref="E2:J2"/>
    <mergeCell ref="K2:O2"/>
    <mergeCell ref="P2:P3"/>
    <mergeCell ref="Q2:Q3"/>
    <mergeCell ref="A17:Q18"/>
  </mergeCells>
  <phoneticPr fontId="2" type="noConversion"/>
  <dataValidations count="1">
    <dataValidation type="list" allowBlank="1" showInputMessage="1" showErrorMessage="1" sqref="H506:I517 JD506:JE517 SZ506:TA517 ACV506:ACW517 AMR506:AMS517 AWN506:AWO517 BGJ506:BGK517 BQF506:BQG517 CAB506:CAC517 CJX506:CJY517 CTT506:CTU517 DDP506:DDQ517 DNL506:DNM517 DXH506:DXI517 EHD506:EHE517 EQZ506:ERA517 FAV506:FAW517 FKR506:FKS517 FUN506:FUO517 GEJ506:GEK517 GOF506:GOG517 GYB506:GYC517 HHX506:HHY517 HRT506:HRU517 IBP506:IBQ517 ILL506:ILM517 IVH506:IVI517 JFD506:JFE517 JOZ506:JPA517 JYV506:JYW517 KIR506:KIS517 KSN506:KSO517 LCJ506:LCK517 LMF506:LMG517 LWB506:LWC517 MFX506:MFY517 MPT506:MPU517 MZP506:MZQ517 NJL506:NJM517 NTH506:NTI517 ODD506:ODE517 OMZ506:ONA517 OWV506:OWW517 PGR506:PGS517 PQN506:PQO517 QAJ506:QAK517 QKF506:QKG517 QUB506:QUC517 RDX506:RDY517 RNT506:RNU517 RXP506:RXQ517 SHL506:SHM517 SRH506:SRI517 TBD506:TBE517 TKZ506:TLA517 TUV506:TUW517 UER506:UES517 UON506:UOO517 UYJ506:UYK517 VIF506:VIG517 VSB506:VSC517 WBX506:WBY517 WLT506:WLU517 WVP506:WVQ517 H66042:I66053 JD66042:JE66053 SZ66042:TA66053 ACV66042:ACW66053 AMR66042:AMS66053 AWN66042:AWO66053 BGJ66042:BGK66053 BQF66042:BQG66053 CAB66042:CAC66053 CJX66042:CJY66053 CTT66042:CTU66053 DDP66042:DDQ66053 DNL66042:DNM66053 DXH66042:DXI66053 EHD66042:EHE66053 EQZ66042:ERA66053 FAV66042:FAW66053 FKR66042:FKS66053 FUN66042:FUO66053 GEJ66042:GEK66053 GOF66042:GOG66053 GYB66042:GYC66053 HHX66042:HHY66053 HRT66042:HRU66053 IBP66042:IBQ66053 ILL66042:ILM66053 IVH66042:IVI66053 JFD66042:JFE66053 JOZ66042:JPA66053 JYV66042:JYW66053 KIR66042:KIS66053 KSN66042:KSO66053 LCJ66042:LCK66053 LMF66042:LMG66053 LWB66042:LWC66053 MFX66042:MFY66053 MPT66042:MPU66053 MZP66042:MZQ66053 NJL66042:NJM66053 NTH66042:NTI66053 ODD66042:ODE66053 OMZ66042:ONA66053 OWV66042:OWW66053 PGR66042:PGS66053 PQN66042:PQO66053 QAJ66042:QAK66053 QKF66042:QKG66053 QUB66042:QUC66053 RDX66042:RDY66053 RNT66042:RNU66053 RXP66042:RXQ66053 SHL66042:SHM66053 SRH66042:SRI66053 TBD66042:TBE66053 TKZ66042:TLA66053 TUV66042:TUW66053 UER66042:UES66053 UON66042:UOO66053 UYJ66042:UYK66053 VIF66042:VIG66053 VSB66042:VSC66053 WBX66042:WBY66053 WLT66042:WLU66053 WVP66042:WVQ66053 H131578:I131589 JD131578:JE131589 SZ131578:TA131589 ACV131578:ACW131589 AMR131578:AMS131589 AWN131578:AWO131589 BGJ131578:BGK131589 BQF131578:BQG131589 CAB131578:CAC131589 CJX131578:CJY131589 CTT131578:CTU131589 DDP131578:DDQ131589 DNL131578:DNM131589 DXH131578:DXI131589 EHD131578:EHE131589 EQZ131578:ERA131589 FAV131578:FAW131589 FKR131578:FKS131589 FUN131578:FUO131589 GEJ131578:GEK131589 GOF131578:GOG131589 GYB131578:GYC131589 HHX131578:HHY131589 HRT131578:HRU131589 IBP131578:IBQ131589 ILL131578:ILM131589 IVH131578:IVI131589 JFD131578:JFE131589 JOZ131578:JPA131589 JYV131578:JYW131589 KIR131578:KIS131589 KSN131578:KSO131589 LCJ131578:LCK131589 LMF131578:LMG131589 LWB131578:LWC131589 MFX131578:MFY131589 MPT131578:MPU131589 MZP131578:MZQ131589 NJL131578:NJM131589 NTH131578:NTI131589 ODD131578:ODE131589 OMZ131578:ONA131589 OWV131578:OWW131589 PGR131578:PGS131589 PQN131578:PQO131589 QAJ131578:QAK131589 QKF131578:QKG131589 QUB131578:QUC131589 RDX131578:RDY131589 RNT131578:RNU131589 RXP131578:RXQ131589 SHL131578:SHM131589 SRH131578:SRI131589 TBD131578:TBE131589 TKZ131578:TLA131589 TUV131578:TUW131589 UER131578:UES131589 UON131578:UOO131589 UYJ131578:UYK131589 VIF131578:VIG131589 VSB131578:VSC131589 WBX131578:WBY131589 WLT131578:WLU131589 WVP131578:WVQ131589 H197114:I197125 JD197114:JE197125 SZ197114:TA197125 ACV197114:ACW197125 AMR197114:AMS197125 AWN197114:AWO197125 BGJ197114:BGK197125 BQF197114:BQG197125 CAB197114:CAC197125 CJX197114:CJY197125 CTT197114:CTU197125 DDP197114:DDQ197125 DNL197114:DNM197125 DXH197114:DXI197125 EHD197114:EHE197125 EQZ197114:ERA197125 FAV197114:FAW197125 FKR197114:FKS197125 FUN197114:FUO197125 GEJ197114:GEK197125 GOF197114:GOG197125 GYB197114:GYC197125 HHX197114:HHY197125 HRT197114:HRU197125 IBP197114:IBQ197125 ILL197114:ILM197125 IVH197114:IVI197125 JFD197114:JFE197125 JOZ197114:JPA197125 JYV197114:JYW197125 KIR197114:KIS197125 KSN197114:KSO197125 LCJ197114:LCK197125 LMF197114:LMG197125 LWB197114:LWC197125 MFX197114:MFY197125 MPT197114:MPU197125 MZP197114:MZQ197125 NJL197114:NJM197125 NTH197114:NTI197125 ODD197114:ODE197125 OMZ197114:ONA197125 OWV197114:OWW197125 PGR197114:PGS197125 PQN197114:PQO197125 QAJ197114:QAK197125 QKF197114:QKG197125 QUB197114:QUC197125 RDX197114:RDY197125 RNT197114:RNU197125 RXP197114:RXQ197125 SHL197114:SHM197125 SRH197114:SRI197125 TBD197114:TBE197125 TKZ197114:TLA197125 TUV197114:TUW197125 UER197114:UES197125 UON197114:UOO197125 UYJ197114:UYK197125 VIF197114:VIG197125 VSB197114:VSC197125 WBX197114:WBY197125 WLT197114:WLU197125 WVP197114:WVQ197125 H262650:I262661 JD262650:JE262661 SZ262650:TA262661 ACV262650:ACW262661 AMR262650:AMS262661 AWN262650:AWO262661 BGJ262650:BGK262661 BQF262650:BQG262661 CAB262650:CAC262661 CJX262650:CJY262661 CTT262650:CTU262661 DDP262650:DDQ262661 DNL262650:DNM262661 DXH262650:DXI262661 EHD262650:EHE262661 EQZ262650:ERA262661 FAV262650:FAW262661 FKR262650:FKS262661 FUN262650:FUO262661 GEJ262650:GEK262661 GOF262650:GOG262661 GYB262650:GYC262661 HHX262650:HHY262661 HRT262650:HRU262661 IBP262650:IBQ262661 ILL262650:ILM262661 IVH262650:IVI262661 JFD262650:JFE262661 JOZ262650:JPA262661 JYV262650:JYW262661 KIR262650:KIS262661 KSN262650:KSO262661 LCJ262650:LCK262661 LMF262650:LMG262661 LWB262650:LWC262661 MFX262650:MFY262661 MPT262650:MPU262661 MZP262650:MZQ262661 NJL262650:NJM262661 NTH262650:NTI262661 ODD262650:ODE262661 OMZ262650:ONA262661 OWV262650:OWW262661 PGR262650:PGS262661 PQN262650:PQO262661 QAJ262650:QAK262661 QKF262650:QKG262661 QUB262650:QUC262661 RDX262650:RDY262661 RNT262650:RNU262661 RXP262650:RXQ262661 SHL262650:SHM262661 SRH262650:SRI262661 TBD262650:TBE262661 TKZ262650:TLA262661 TUV262650:TUW262661 UER262650:UES262661 UON262650:UOO262661 UYJ262650:UYK262661 VIF262650:VIG262661 VSB262650:VSC262661 WBX262650:WBY262661 WLT262650:WLU262661 WVP262650:WVQ262661 H328186:I328197 JD328186:JE328197 SZ328186:TA328197 ACV328186:ACW328197 AMR328186:AMS328197 AWN328186:AWO328197 BGJ328186:BGK328197 BQF328186:BQG328197 CAB328186:CAC328197 CJX328186:CJY328197 CTT328186:CTU328197 DDP328186:DDQ328197 DNL328186:DNM328197 DXH328186:DXI328197 EHD328186:EHE328197 EQZ328186:ERA328197 FAV328186:FAW328197 FKR328186:FKS328197 FUN328186:FUO328197 GEJ328186:GEK328197 GOF328186:GOG328197 GYB328186:GYC328197 HHX328186:HHY328197 HRT328186:HRU328197 IBP328186:IBQ328197 ILL328186:ILM328197 IVH328186:IVI328197 JFD328186:JFE328197 JOZ328186:JPA328197 JYV328186:JYW328197 KIR328186:KIS328197 KSN328186:KSO328197 LCJ328186:LCK328197 LMF328186:LMG328197 LWB328186:LWC328197 MFX328186:MFY328197 MPT328186:MPU328197 MZP328186:MZQ328197 NJL328186:NJM328197 NTH328186:NTI328197 ODD328186:ODE328197 OMZ328186:ONA328197 OWV328186:OWW328197 PGR328186:PGS328197 PQN328186:PQO328197 QAJ328186:QAK328197 QKF328186:QKG328197 QUB328186:QUC328197 RDX328186:RDY328197 RNT328186:RNU328197 RXP328186:RXQ328197 SHL328186:SHM328197 SRH328186:SRI328197 TBD328186:TBE328197 TKZ328186:TLA328197 TUV328186:TUW328197 UER328186:UES328197 UON328186:UOO328197 UYJ328186:UYK328197 VIF328186:VIG328197 VSB328186:VSC328197 WBX328186:WBY328197 WLT328186:WLU328197 WVP328186:WVQ328197 H393722:I393733 JD393722:JE393733 SZ393722:TA393733 ACV393722:ACW393733 AMR393722:AMS393733 AWN393722:AWO393733 BGJ393722:BGK393733 BQF393722:BQG393733 CAB393722:CAC393733 CJX393722:CJY393733 CTT393722:CTU393733 DDP393722:DDQ393733 DNL393722:DNM393733 DXH393722:DXI393733 EHD393722:EHE393733 EQZ393722:ERA393733 FAV393722:FAW393733 FKR393722:FKS393733 FUN393722:FUO393733 GEJ393722:GEK393733 GOF393722:GOG393733 GYB393722:GYC393733 HHX393722:HHY393733 HRT393722:HRU393733 IBP393722:IBQ393733 ILL393722:ILM393733 IVH393722:IVI393733 JFD393722:JFE393733 JOZ393722:JPA393733 JYV393722:JYW393733 KIR393722:KIS393733 KSN393722:KSO393733 LCJ393722:LCK393733 LMF393722:LMG393733 LWB393722:LWC393733 MFX393722:MFY393733 MPT393722:MPU393733 MZP393722:MZQ393733 NJL393722:NJM393733 NTH393722:NTI393733 ODD393722:ODE393733 OMZ393722:ONA393733 OWV393722:OWW393733 PGR393722:PGS393733 PQN393722:PQO393733 QAJ393722:QAK393733 QKF393722:QKG393733 QUB393722:QUC393733 RDX393722:RDY393733 RNT393722:RNU393733 RXP393722:RXQ393733 SHL393722:SHM393733 SRH393722:SRI393733 TBD393722:TBE393733 TKZ393722:TLA393733 TUV393722:TUW393733 UER393722:UES393733 UON393722:UOO393733 UYJ393722:UYK393733 VIF393722:VIG393733 VSB393722:VSC393733 WBX393722:WBY393733 WLT393722:WLU393733 WVP393722:WVQ393733 H459258:I459269 JD459258:JE459269 SZ459258:TA459269 ACV459258:ACW459269 AMR459258:AMS459269 AWN459258:AWO459269 BGJ459258:BGK459269 BQF459258:BQG459269 CAB459258:CAC459269 CJX459258:CJY459269 CTT459258:CTU459269 DDP459258:DDQ459269 DNL459258:DNM459269 DXH459258:DXI459269 EHD459258:EHE459269 EQZ459258:ERA459269 FAV459258:FAW459269 FKR459258:FKS459269 FUN459258:FUO459269 GEJ459258:GEK459269 GOF459258:GOG459269 GYB459258:GYC459269 HHX459258:HHY459269 HRT459258:HRU459269 IBP459258:IBQ459269 ILL459258:ILM459269 IVH459258:IVI459269 JFD459258:JFE459269 JOZ459258:JPA459269 JYV459258:JYW459269 KIR459258:KIS459269 KSN459258:KSO459269 LCJ459258:LCK459269 LMF459258:LMG459269 LWB459258:LWC459269 MFX459258:MFY459269 MPT459258:MPU459269 MZP459258:MZQ459269 NJL459258:NJM459269 NTH459258:NTI459269 ODD459258:ODE459269 OMZ459258:ONA459269 OWV459258:OWW459269 PGR459258:PGS459269 PQN459258:PQO459269 QAJ459258:QAK459269 QKF459258:QKG459269 QUB459258:QUC459269 RDX459258:RDY459269 RNT459258:RNU459269 RXP459258:RXQ459269 SHL459258:SHM459269 SRH459258:SRI459269 TBD459258:TBE459269 TKZ459258:TLA459269 TUV459258:TUW459269 UER459258:UES459269 UON459258:UOO459269 UYJ459258:UYK459269 VIF459258:VIG459269 VSB459258:VSC459269 WBX459258:WBY459269 WLT459258:WLU459269 WVP459258:WVQ459269 H524794:I524805 JD524794:JE524805 SZ524794:TA524805 ACV524794:ACW524805 AMR524794:AMS524805 AWN524794:AWO524805 BGJ524794:BGK524805 BQF524794:BQG524805 CAB524794:CAC524805 CJX524794:CJY524805 CTT524794:CTU524805 DDP524794:DDQ524805 DNL524794:DNM524805 DXH524794:DXI524805 EHD524794:EHE524805 EQZ524794:ERA524805 FAV524794:FAW524805 FKR524794:FKS524805 FUN524794:FUO524805 GEJ524794:GEK524805 GOF524794:GOG524805 GYB524794:GYC524805 HHX524794:HHY524805 HRT524794:HRU524805 IBP524794:IBQ524805 ILL524794:ILM524805 IVH524794:IVI524805 JFD524794:JFE524805 JOZ524794:JPA524805 JYV524794:JYW524805 KIR524794:KIS524805 KSN524794:KSO524805 LCJ524794:LCK524805 LMF524794:LMG524805 LWB524794:LWC524805 MFX524794:MFY524805 MPT524794:MPU524805 MZP524794:MZQ524805 NJL524794:NJM524805 NTH524794:NTI524805 ODD524794:ODE524805 OMZ524794:ONA524805 OWV524794:OWW524805 PGR524794:PGS524805 PQN524794:PQO524805 QAJ524794:QAK524805 QKF524794:QKG524805 QUB524794:QUC524805 RDX524794:RDY524805 RNT524794:RNU524805 RXP524794:RXQ524805 SHL524794:SHM524805 SRH524794:SRI524805 TBD524794:TBE524805 TKZ524794:TLA524805 TUV524794:TUW524805 UER524794:UES524805 UON524794:UOO524805 UYJ524794:UYK524805 VIF524794:VIG524805 VSB524794:VSC524805 WBX524794:WBY524805 WLT524794:WLU524805 WVP524794:WVQ524805 H590330:I590341 JD590330:JE590341 SZ590330:TA590341 ACV590330:ACW590341 AMR590330:AMS590341 AWN590330:AWO590341 BGJ590330:BGK590341 BQF590330:BQG590341 CAB590330:CAC590341 CJX590330:CJY590341 CTT590330:CTU590341 DDP590330:DDQ590341 DNL590330:DNM590341 DXH590330:DXI590341 EHD590330:EHE590341 EQZ590330:ERA590341 FAV590330:FAW590341 FKR590330:FKS590341 FUN590330:FUO590341 GEJ590330:GEK590341 GOF590330:GOG590341 GYB590330:GYC590341 HHX590330:HHY590341 HRT590330:HRU590341 IBP590330:IBQ590341 ILL590330:ILM590341 IVH590330:IVI590341 JFD590330:JFE590341 JOZ590330:JPA590341 JYV590330:JYW590341 KIR590330:KIS590341 KSN590330:KSO590341 LCJ590330:LCK590341 LMF590330:LMG590341 LWB590330:LWC590341 MFX590330:MFY590341 MPT590330:MPU590341 MZP590330:MZQ590341 NJL590330:NJM590341 NTH590330:NTI590341 ODD590330:ODE590341 OMZ590330:ONA590341 OWV590330:OWW590341 PGR590330:PGS590341 PQN590330:PQO590341 QAJ590330:QAK590341 QKF590330:QKG590341 QUB590330:QUC590341 RDX590330:RDY590341 RNT590330:RNU590341 RXP590330:RXQ590341 SHL590330:SHM590341 SRH590330:SRI590341 TBD590330:TBE590341 TKZ590330:TLA590341 TUV590330:TUW590341 UER590330:UES590341 UON590330:UOO590341 UYJ590330:UYK590341 VIF590330:VIG590341 VSB590330:VSC590341 WBX590330:WBY590341 WLT590330:WLU590341 WVP590330:WVQ590341 H655866:I655877 JD655866:JE655877 SZ655866:TA655877 ACV655866:ACW655877 AMR655866:AMS655877 AWN655866:AWO655877 BGJ655866:BGK655877 BQF655866:BQG655877 CAB655866:CAC655877 CJX655866:CJY655877 CTT655866:CTU655877 DDP655866:DDQ655877 DNL655866:DNM655877 DXH655866:DXI655877 EHD655866:EHE655877 EQZ655866:ERA655877 FAV655866:FAW655877 FKR655866:FKS655877 FUN655866:FUO655877 GEJ655866:GEK655877 GOF655866:GOG655877 GYB655866:GYC655877 HHX655866:HHY655877 HRT655866:HRU655877 IBP655866:IBQ655877 ILL655866:ILM655877 IVH655866:IVI655877 JFD655866:JFE655877 JOZ655866:JPA655877 JYV655866:JYW655877 KIR655866:KIS655877 KSN655866:KSO655877 LCJ655866:LCK655877 LMF655866:LMG655877 LWB655866:LWC655877 MFX655866:MFY655877 MPT655866:MPU655877 MZP655866:MZQ655877 NJL655866:NJM655877 NTH655866:NTI655877 ODD655866:ODE655877 OMZ655866:ONA655877 OWV655866:OWW655877 PGR655866:PGS655877 PQN655866:PQO655877 QAJ655866:QAK655877 QKF655866:QKG655877 QUB655866:QUC655877 RDX655866:RDY655877 RNT655866:RNU655877 RXP655866:RXQ655877 SHL655866:SHM655877 SRH655866:SRI655877 TBD655866:TBE655877 TKZ655866:TLA655877 TUV655866:TUW655877 UER655866:UES655877 UON655866:UOO655877 UYJ655866:UYK655877 VIF655866:VIG655877 VSB655866:VSC655877 WBX655866:WBY655877 WLT655866:WLU655877 WVP655866:WVQ655877 H721402:I721413 JD721402:JE721413 SZ721402:TA721413 ACV721402:ACW721413 AMR721402:AMS721413 AWN721402:AWO721413 BGJ721402:BGK721413 BQF721402:BQG721413 CAB721402:CAC721413 CJX721402:CJY721413 CTT721402:CTU721413 DDP721402:DDQ721413 DNL721402:DNM721413 DXH721402:DXI721413 EHD721402:EHE721413 EQZ721402:ERA721413 FAV721402:FAW721413 FKR721402:FKS721413 FUN721402:FUO721413 GEJ721402:GEK721413 GOF721402:GOG721413 GYB721402:GYC721413 HHX721402:HHY721413 HRT721402:HRU721413 IBP721402:IBQ721413 ILL721402:ILM721413 IVH721402:IVI721413 JFD721402:JFE721413 JOZ721402:JPA721413 JYV721402:JYW721413 KIR721402:KIS721413 KSN721402:KSO721413 LCJ721402:LCK721413 LMF721402:LMG721413 LWB721402:LWC721413 MFX721402:MFY721413 MPT721402:MPU721413 MZP721402:MZQ721413 NJL721402:NJM721413 NTH721402:NTI721413 ODD721402:ODE721413 OMZ721402:ONA721413 OWV721402:OWW721413 PGR721402:PGS721413 PQN721402:PQO721413 QAJ721402:QAK721413 QKF721402:QKG721413 QUB721402:QUC721413 RDX721402:RDY721413 RNT721402:RNU721413 RXP721402:RXQ721413 SHL721402:SHM721413 SRH721402:SRI721413 TBD721402:TBE721413 TKZ721402:TLA721413 TUV721402:TUW721413 UER721402:UES721413 UON721402:UOO721413 UYJ721402:UYK721413 VIF721402:VIG721413 VSB721402:VSC721413 WBX721402:WBY721413 WLT721402:WLU721413 WVP721402:WVQ721413 H786938:I786949 JD786938:JE786949 SZ786938:TA786949 ACV786938:ACW786949 AMR786938:AMS786949 AWN786938:AWO786949 BGJ786938:BGK786949 BQF786938:BQG786949 CAB786938:CAC786949 CJX786938:CJY786949 CTT786938:CTU786949 DDP786938:DDQ786949 DNL786938:DNM786949 DXH786938:DXI786949 EHD786938:EHE786949 EQZ786938:ERA786949 FAV786938:FAW786949 FKR786938:FKS786949 FUN786938:FUO786949 GEJ786938:GEK786949 GOF786938:GOG786949 GYB786938:GYC786949 HHX786938:HHY786949 HRT786938:HRU786949 IBP786938:IBQ786949 ILL786938:ILM786949 IVH786938:IVI786949 JFD786938:JFE786949 JOZ786938:JPA786949 JYV786938:JYW786949 KIR786938:KIS786949 KSN786938:KSO786949 LCJ786938:LCK786949 LMF786938:LMG786949 LWB786938:LWC786949 MFX786938:MFY786949 MPT786938:MPU786949 MZP786938:MZQ786949 NJL786938:NJM786949 NTH786938:NTI786949 ODD786938:ODE786949 OMZ786938:ONA786949 OWV786938:OWW786949 PGR786938:PGS786949 PQN786938:PQO786949 QAJ786938:QAK786949 QKF786938:QKG786949 QUB786938:QUC786949 RDX786938:RDY786949 RNT786938:RNU786949 RXP786938:RXQ786949 SHL786938:SHM786949 SRH786938:SRI786949 TBD786938:TBE786949 TKZ786938:TLA786949 TUV786938:TUW786949 UER786938:UES786949 UON786938:UOO786949 UYJ786938:UYK786949 VIF786938:VIG786949 VSB786938:VSC786949 WBX786938:WBY786949 WLT786938:WLU786949 WVP786938:WVQ786949 H852474:I852485 JD852474:JE852485 SZ852474:TA852485 ACV852474:ACW852485 AMR852474:AMS852485 AWN852474:AWO852485 BGJ852474:BGK852485 BQF852474:BQG852485 CAB852474:CAC852485 CJX852474:CJY852485 CTT852474:CTU852485 DDP852474:DDQ852485 DNL852474:DNM852485 DXH852474:DXI852485 EHD852474:EHE852485 EQZ852474:ERA852485 FAV852474:FAW852485 FKR852474:FKS852485 FUN852474:FUO852485 GEJ852474:GEK852485 GOF852474:GOG852485 GYB852474:GYC852485 HHX852474:HHY852485 HRT852474:HRU852485 IBP852474:IBQ852485 ILL852474:ILM852485 IVH852474:IVI852485 JFD852474:JFE852485 JOZ852474:JPA852485 JYV852474:JYW852485 KIR852474:KIS852485 KSN852474:KSO852485 LCJ852474:LCK852485 LMF852474:LMG852485 LWB852474:LWC852485 MFX852474:MFY852485 MPT852474:MPU852485 MZP852474:MZQ852485 NJL852474:NJM852485 NTH852474:NTI852485 ODD852474:ODE852485 OMZ852474:ONA852485 OWV852474:OWW852485 PGR852474:PGS852485 PQN852474:PQO852485 QAJ852474:QAK852485 QKF852474:QKG852485 QUB852474:QUC852485 RDX852474:RDY852485 RNT852474:RNU852485 RXP852474:RXQ852485 SHL852474:SHM852485 SRH852474:SRI852485 TBD852474:TBE852485 TKZ852474:TLA852485 TUV852474:TUW852485 UER852474:UES852485 UON852474:UOO852485 UYJ852474:UYK852485 VIF852474:VIG852485 VSB852474:VSC852485 WBX852474:WBY852485 WLT852474:WLU852485 WVP852474:WVQ852485 H918010:I918021 JD918010:JE918021 SZ918010:TA918021 ACV918010:ACW918021 AMR918010:AMS918021 AWN918010:AWO918021 BGJ918010:BGK918021 BQF918010:BQG918021 CAB918010:CAC918021 CJX918010:CJY918021 CTT918010:CTU918021 DDP918010:DDQ918021 DNL918010:DNM918021 DXH918010:DXI918021 EHD918010:EHE918021 EQZ918010:ERA918021 FAV918010:FAW918021 FKR918010:FKS918021 FUN918010:FUO918021 GEJ918010:GEK918021 GOF918010:GOG918021 GYB918010:GYC918021 HHX918010:HHY918021 HRT918010:HRU918021 IBP918010:IBQ918021 ILL918010:ILM918021 IVH918010:IVI918021 JFD918010:JFE918021 JOZ918010:JPA918021 JYV918010:JYW918021 KIR918010:KIS918021 KSN918010:KSO918021 LCJ918010:LCK918021 LMF918010:LMG918021 LWB918010:LWC918021 MFX918010:MFY918021 MPT918010:MPU918021 MZP918010:MZQ918021 NJL918010:NJM918021 NTH918010:NTI918021 ODD918010:ODE918021 OMZ918010:ONA918021 OWV918010:OWW918021 PGR918010:PGS918021 PQN918010:PQO918021 QAJ918010:QAK918021 QKF918010:QKG918021 QUB918010:QUC918021 RDX918010:RDY918021 RNT918010:RNU918021 RXP918010:RXQ918021 SHL918010:SHM918021 SRH918010:SRI918021 TBD918010:TBE918021 TKZ918010:TLA918021 TUV918010:TUW918021 UER918010:UES918021 UON918010:UOO918021 UYJ918010:UYK918021 VIF918010:VIG918021 VSB918010:VSC918021 WBX918010:WBY918021 WLT918010:WLU918021 WVP918010:WVQ918021 H983546:I983557 JD983546:JE983557 SZ983546:TA983557 ACV983546:ACW983557 AMR983546:AMS983557 AWN983546:AWO983557 BGJ983546:BGK983557 BQF983546:BQG983557 CAB983546:CAC983557 CJX983546:CJY983557 CTT983546:CTU983557 DDP983546:DDQ983557 DNL983546:DNM983557 DXH983546:DXI983557 EHD983546:EHE983557 EQZ983546:ERA983557 FAV983546:FAW983557 FKR983546:FKS983557 FUN983546:FUO983557 GEJ983546:GEK983557 GOF983546:GOG983557 GYB983546:GYC983557 HHX983546:HHY983557 HRT983546:HRU983557 IBP983546:IBQ983557 ILL983546:ILM983557 IVH983546:IVI983557 JFD983546:JFE983557 JOZ983546:JPA983557 JYV983546:JYW983557 KIR983546:KIS983557 KSN983546:KSO983557 LCJ983546:LCK983557 LMF983546:LMG983557 LWB983546:LWC983557 MFX983546:MFY983557 MPT983546:MPU983557 MZP983546:MZQ983557 NJL983546:NJM983557 NTH983546:NTI983557 ODD983546:ODE983557 OMZ983546:ONA983557 OWV983546:OWW983557 PGR983546:PGS983557 PQN983546:PQO983557 QAJ983546:QAK983557 QKF983546:QKG983557 QUB983546:QUC983557 RDX983546:RDY983557 RNT983546:RNU983557 RXP983546:RXQ983557 SHL983546:SHM983557 SRH983546:SRI983557 TBD983546:TBE983557 TKZ983546:TLA983557 TUV983546:TUW983557 UER983546:UES983557 UON983546:UOO983557 UYJ983546:UYK983557 VIF983546:VIG983557 VSB983546:VSC983557 WBX983546:WBY983557 WLT983546:WLU983557 WVP983546:WVQ983557 L489:L500 JH489:JH500 TD489:TD500 ACZ489:ACZ500 AMV489:AMV500 AWR489:AWR500 BGN489:BGN500 BQJ489:BQJ500 CAF489:CAF500 CKB489:CKB500 CTX489:CTX500 DDT489:DDT500 DNP489:DNP500 DXL489:DXL500 EHH489:EHH500 ERD489:ERD500 FAZ489:FAZ500 FKV489:FKV500 FUR489:FUR500 GEN489:GEN500 GOJ489:GOJ500 GYF489:GYF500 HIB489:HIB500 HRX489:HRX500 IBT489:IBT500 ILP489:ILP500 IVL489:IVL500 JFH489:JFH500 JPD489:JPD500 JYZ489:JYZ500 KIV489:KIV500 KSR489:KSR500 LCN489:LCN500 LMJ489:LMJ500 LWF489:LWF500 MGB489:MGB500 MPX489:MPX500 MZT489:MZT500 NJP489:NJP500 NTL489:NTL500 ODH489:ODH500 OND489:OND500 OWZ489:OWZ500 PGV489:PGV500 PQR489:PQR500 QAN489:QAN500 QKJ489:QKJ500 QUF489:QUF500 REB489:REB500 RNX489:RNX500 RXT489:RXT500 SHP489:SHP500 SRL489:SRL500 TBH489:TBH500 TLD489:TLD500 TUZ489:TUZ500 UEV489:UEV500 UOR489:UOR500 UYN489:UYN500 VIJ489:VIJ500 VSF489:VSF500 WCB489:WCB500 WLX489:WLX500 WVT489:WVT500 L66025:L66036 JH66025:JH66036 TD66025:TD66036 ACZ66025:ACZ66036 AMV66025:AMV66036 AWR66025:AWR66036 BGN66025:BGN66036 BQJ66025:BQJ66036 CAF66025:CAF66036 CKB66025:CKB66036 CTX66025:CTX66036 DDT66025:DDT66036 DNP66025:DNP66036 DXL66025:DXL66036 EHH66025:EHH66036 ERD66025:ERD66036 FAZ66025:FAZ66036 FKV66025:FKV66036 FUR66025:FUR66036 GEN66025:GEN66036 GOJ66025:GOJ66036 GYF66025:GYF66036 HIB66025:HIB66036 HRX66025:HRX66036 IBT66025:IBT66036 ILP66025:ILP66036 IVL66025:IVL66036 JFH66025:JFH66036 JPD66025:JPD66036 JYZ66025:JYZ66036 KIV66025:KIV66036 KSR66025:KSR66036 LCN66025:LCN66036 LMJ66025:LMJ66036 LWF66025:LWF66036 MGB66025:MGB66036 MPX66025:MPX66036 MZT66025:MZT66036 NJP66025:NJP66036 NTL66025:NTL66036 ODH66025:ODH66036 OND66025:OND66036 OWZ66025:OWZ66036 PGV66025:PGV66036 PQR66025:PQR66036 QAN66025:QAN66036 QKJ66025:QKJ66036 QUF66025:QUF66036 REB66025:REB66036 RNX66025:RNX66036 RXT66025:RXT66036 SHP66025:SHP66036 SRL66025:SRL66036 TBH66025:TBH66036 TLD66025:TLD66036 TUZ66025:TUZ66036 UEV66025:UEV66036 UOR66025:UOR66036 UYN66025:UYN66036 VIJ66025:VIJ66036 VSF66025:VSF66036 WCB66025:WCB66036 WLX66025:WLX66036 WVT66025:WVT66036 L131561:L131572 JH131561:JH131572 TD131561:TD131572 ACZ131561:ACZ131572 AMV131561:AMV131572 AWR131561:AWR131572 BGN131561:BGN131572 BQJ131561:BQJ131572 CAF131561:CAF131572 CKB131561:CKB131572 CTX131561:CTX131572 DDT131561:DDT131572 DNP131561:DNP131572 DXL131561:DXL131572 EHH131561:EHH131572 ERD131561:ERD131572 FAZ131561:FAZ131572 FKV131561:FKV131572 FUR131561:FUR131572 GEN131561:GEN131572 GOJ131561:GOJ131572 GYF131561:GYF131572 HIB131561:HIB131572 HRX131561:HRX131572 IBT131561:IBT131572 ILP131561:ILP131572 IVL131561:IVL131572 JFH131561:JFH131572 JPD131561:JPD131572 JYZ131561:JYZ131572 KIV131561:KIV131572 KSR131561:KSR131572 LCN131561:LCN131572 LMJ131561:LMJ131572 LWF131561:LWF131572 MGB131561:MGB131572 MPX131561:MPX131572 MZT131561:MZT131572 NJP131561:NJP131572 NTL131561:NTL131572 ODH131561:ODH131572 OND131561:OND131572 OWZ131561:OWZ131572 PGV131561:PGV131572 PQR131561:PQR131572 QAN131561:QAN131572 QKJ131561:QKJ131572 QUF131561:QUF131572 REB131561:REB131572 RNX131561:RNX131572 RXT131561:RXT131572 SHP131561:SHP131572 SRL131561:SRL131572 TBH131561:TBH131572 TLD131561:TLD131572 TUZ131561:TUZ131572 UEV131561:UEV131572 UOR131561:UOR131572 UYN131561:UYN131572 VIJ131561:VIJ131572 VSF131561:VSF131572 WCB131561:WCB131572 WLX131561:WLX131572 WVT131561:WVT131572 L197097:L197108 JH197097:JH197108 TD197097:TD197108 ACZ197097:ACZ197108 AMV197097:AMV197108 AWR197097:AWR197108 BGN197097:BGN197108 BQJ197097:BQJ197108 CAF197097:CAF197108 CKB197097:CKB197108 CTX197097:CTX197108 DDT197097:DDT197108 DNP197097:DNP197108 DXL197097:DXL197108 EHH197097:EHH197108 ERD197097:ERD197108 FAZ197097:FAZ197108 FKV197097:FKV197108 FUR197097:FUR197108 GEN197097:GEN197108 GOJ197097:GOJ197108 GYF197097:GYF197108 HIB197097:HIB197108 HRX197097:HRX197108 IBT197097:IBT197108 ILP197097:ILP197108 IVL197097:IVL197108 JFH197097:JFH197108 JPD197097:JPD197108 JYZ197097:JYZ197108 KIV197097:KIV197108 KSR197097:KSR197108 LCN197097:LCN197108 LMJ197097:LMJ197108 LWF197097:LWF197108 MGB197097:MGB197108 MPX197097:MPX197108 MZT197097:MZT197108 NJP197097:NJP197108 NTL197097:NTL197108 ODH197097:ODH197108 OND197097:OND197108 OWZ197097:OWZ197108 PGV197097:PGV197108 PQR197097:PQR197108 QAN197097:QAN197108 QKJ197097:QKJ197108 QUF197097:QUF197108 REB197097:REB197108 RNX197097:RNX197108 RXT197097:RXT197108 SHP197097:SHP197108 SRL197097:SRL197108 TBH197097:TBH197108 TLD197097:TLD197108 TUZ197097:TUZ197108 UEV197097:UEV197108 UOR197097:UOR197108 UYN197097:UYN197108 VIJ197097:VIJ197108 VSF197097:VSF197108 WCB197097:WCB197108 WLX197097:WLX197108 WVT197097:WVT197108 L262633:L262644 JH262633:JH262644 TD262633:TD262644 ACZ262633:ACZ262644 AMV262633:AMV262644 AWR262633:AWR262644 BGN262633:BGN262644 BQJ262633:BQJ262644 CAF262633:CAF262644 CKB262633:CKB262644 CTX262633:CTX262644 DDT262633:DDT262644 DNP262633:DNP262644 DXL262633:DXL262644 EHH262633:EHH262644 ERD262633:ERD262644 FAZ262633:FAZ262644 FKV262633:FKV262644 FUR262633:FUR262644 GEN262633:GEN262644 GOJ262633:GOJ262644 GYF262633:GYF262644 HIB262633:HIB262644 HRX262633:HRX262644 IBT262633:IBT262644 ILP262633:ILP262644 IVL262633:IVL262644 JFH262633:JFH262644 JPD262633:JPD262644 JYZ262633:JYZ262644 KIV262633:KIV262644 KSR262633:KSR262644 LCN262633:LCN262644 LMJ262633:LMJ262644 LWF262633:LWF262644 MGB262633:MGB262644 MPX262633:MPX262644 MZT262633:MZT262644 NJP262633:NJP262644 NTL262633:NTL262644 ODH262633:ODH262644 OND262633:OND262644 OWZ262633:OWZ262644 PGV262633:PGV262644 PQR262633:PQR262644 QAN262633:QAN262644 QKJ262633:QKJ262644 QUF262633:QUF262644 REB262633:REB262644 RNX262633:RNX262644 RXT262633:RXT262644 SHP262633:SHP262644 SRL262633:SRL262644 TBH262633:TBH262644 TLD262633:TLD262644 TUZ262633:TUZ262644 UEV262633:UEV262644 UOR262633:UOR262644 UYN262633:UYN262644 VIJ262633:VIJ262644 VSF262633:VSF262644 WCB262633:WCB262644 WLX262633:WLX262644 WVT262633:WVT262644 L328169:L328180 JH328169:JH328180 TD328169:TD328180 ACZ328169:ACZ328180 AMV328169:AMV328180 AWR328169:AWR328180 BGN328169:BGN328180 BQJ328169:BQJ328180 CAF328169:CAF328180 CKB328169:CKB328180 CTX328169:CTX328180 DDT328169:DDT328180 DNP328169:DNP328180 DXL328169:DXL328180 EHH328169:EHH328180 ERD328169:ERD328180 FAZ328169:FAZ328180 FKV328169:FKV328180 FUR328169:FUR328180 GEN328169:GEN328180 GOJ328169:GOJ328180 GYF328169:GYF328180 HIB328169:HIB328180 HRX328169:HRX328180 IBT328169:IBT328180 ILP328169:ILP328180 IVL328169:IVL328180 JFH328169:JFH328180 JPD328169:JPD328180 JYZ328169:JYZ328180 KIV328169:KIV328180 KSR328169:KSR328180 LCN328169:LCN328180 LMJ328169:LMJ328180 LWF328169:LWF328180 MGB328169:MGB328180 MPX328169:MPX328180 MZT328169:MZT328180 NJP328169:NJP328180 NTL328169:NTL328180 ODH328169:ODH328180 OND328169:OND328180 OWZ328169:OWZ328180 PGV328169:PGV328180 PQR328169:PQR328180 QAN328169:QAN328180 QKJ328169:QKJ328180 QUF328169:QUF328180 REB328169:REB328180 RNX328169:RNX328180 RXT328169:RXT328180 SHP328169:SHP328180 SRL328169:SRL328180 TBH328169:TBH328180 TLD328169:TLD328180 TUZ328169:TUZ328180 UEV328169:UEV328180 UOR328169:UOR328180 UYN328169:UYN328180 VIJ328169:VIJ328180 VSF328169:VSF328180 WCB328169:WCB328180 WLX328169:WLX328180 WVT328169:WVT328180 L393705:L393716 JH393705:JH393716 TD393705:TD393716 ACZ393705:ACZ393716 AMV393705:AMV393716 AWR393705:AWR393716 BGN393705:BGN393716 BQJ393705:BQJ393716 CAF393705:CAF393716 CKB393705:CKB393716 CTX393705:CTX393716 DDT393705:DDT393716 DNP393705:DNP393716 DXL393705:DXL393716 EHH393705:EHH393716 ERD393705:ERD393716 FAZ393705:FAZ393716 FKV393705:FKV393716 FUR393705:FUR393716 GEN393705:GEN393716 GOJ393705:GOJ393716 GYF393705:GYF393716 HIB393705:HIB393716 HRX393705:HRX393716 IBT393705:IBT393716 ILP393705:ILP393716 IVL393705:IVL393716 JFH393705:JFH393716 JPD393705:JPD393716 JYZ393705:JYZ393716 KIV393705:KIV393716 KSR393705:KSR393716 LCN393705:LCN393716 LMJ393705:LMJ393716 LWF393705:LWF393716 MGB393705:MGB393716 MPX393705:MPX393716 MZT393705:MZT393716 NJP393705:NJP393716 NTL393705:NTL393716 ODH393705:ODH393716 OND393705:OND393716 OWZ393705:OWZ393716 PGV393705:PGV393716 PQR393705:PQR393716 QAN393705:QAN393716 QKJ393705:QKJ393716 QUF393705:QUF393716 REB393705:REB393716 RNX393705:RNX393716 RXT393705:RXT393716 SHP393705:SHP393716 SRL393705:SRL393716 TBH393705:TBH393716 TLD393705:TLD393716 TUZ393705:TUZ393716 UEV393705:UEV393716 UOR393705:UOR393716 UYN393705:UYN393716 VIJ393705:VIJ393716 VSF393705:VSF393716 WCB393705:WCB393716 WLX393705:WLX393716 WVT393705:WVT393716 L459241:L459252 JH459241:JH459252 TD459241:TD459252 ACZ459241:ACZ459252 AMV459241:AMV459252 AWR459241:AWR459252 BGN459241:BGN459252 BQJ459241:BQJ459252 CAF459241:CAF459252 CKB459241:CKB459252 CTX459241:CTX459252 DDT459241:DDT459252 DNP459241:DNP459252 DXL459241:DXL459252 EHH459241:EHH459252 ERD459241:ERD459252 FAZ459241:FAZ459252 FKV459241:FKV459252 FUR459241:FUR459252 GEN459241:GEN459252 GOJ459241:GOJ459252 GYF459241:GYF459252 HIB459241:HIB459252 HRX459241:HRX459252 IBT459241:IBT459252 ILP459241:ILP459252 IVL459241:IVL459252 JFH459241:JFH459252 JPD459241:JPD459252 JYZ459241:JYZ459252 KIV459241:KIV459252 KSR459241:KSR459252 LCN459241:LCN459252 LMJ459241:LMJ459252 LWF459241:LWF459252 MGB459241:MGB459252 MPX459241:MPX459252 MZT459241:MZT459252 NJP459241:NJP459252 NTL459241:NTL459252 ODH459241:ODH459252 OND459241:OND459252 OWZ459241:OWZ459252 PGV459241:PGV459252 PQR459241:PQR459252 QAN459241:QAN459252 QKJ459241:QKJ459252 QUF459241:QUF459252 REB459241:REB459252 RNX459241:RNX459252 RXT459241:RXT459252 SHP459241:SHP459252 SRL459241:SRL459252 TBH459241:TBH459252 TLD459241:TLD459252 TUZ459241:TUZ459252 UEV459241:UEV459252 UOR459241:UOR459252 UYN459241:UYN459252 VIJ459241:VIJ459252 VSF459241:VSF459252 WCB459241:WCB459252 WLX459241:WLX459252 WVT459241:WVT459252 L524777:L524788 JH524777:JH524788 TD524777:TD524788 ACZ524777:ACZ524788 AMV524777:AMV524788 AWR524777:AWR524788 BGN524777:BGN524788 BQJ524777:BQJ524788 CAF524777:CAF524788 CKB524777:CKB524788 CTX524777:CTX524788 DDT524777:DDT524788 DNP524777:DNP524788 DXL524777:DXL524788 EHH524777:EHH524788 ERD524777:ERD524788 FAZ524777:FAZ524788 FKV524777:FKV524788 FUR524777:FUR524788 GEN524777:GEN524788 GOJ524777:GOJ524788 GYF524777:GYF524788 HIB524777:HIB524788 HRX524777:HRX524788 IBT524777:IBT524788 ILP524777:ILP524788 IVL524777:IVL524788 JFH524777:JFH524788 JPD524777:JPD524788 JYZ524777:JYZ524788 KIV524777:KIV524788 KSR524777:KSR524788 LCN524777:LCN524788 LMJ524777:LMJ524788 LWF524777:LWF524788 MGB524777:MGB524788 MPX524777:MPX524788 MZT524777:MZT524788 NJP524777:NJP524788 NTL524777:NTL524788 ODH524777:ODH524788 OND524777:OND524788 OWZ524777:OWZ524788 PGV524777:PGV524788 PQR524777:PQR524788 QAN524777:QAN524788 QKJ524777:QKJ524788 QUF524777:QUF524788 REB524777:REB524788 RNX524777:RNX524788 RXT524777:RXT524788 SHP524777:SHP524788 SRL524777:SRL524788 TBH524777:TBH524788 TLD524777:TLD524788 TUZ524777:TUZ524788 UEV524777:UEV524788 UOR524777:UOR524788 UYN524777:UYN524788 VIJ524777:VIJ524788 VSF524777:VSF524788 WCB524777:WCB524788 WLX524777:WLX524788 WVT524777:WVT524788 L590313:L590324 JH590313:JH590324 TD590313:TD590324 ACZ590313:ACZ590324 AMV590313:AMV590324 AWR590313:AWR590324 BGN590313:BGN590324 BQJ590313:BQJ590324 CAF590313:CAF590324 CKB590313:CKB590324 CTX590313:CTX590324 DDT590313:DDT590324 DNP590313:DNP590324 DXL590313:DXL590324 EHH590313:EHH590324 ERD590313:ERD590324 FAZ590313:FAZ590324 FKV590313:FKV590324 FUR590313:FUR590324 GEN590313:GEN590324 GOJ590313:GOJ590324 GYF590313:GYF590324 HIB590313:HIB590324 HRX590313:HRX590324 IBT590313:IBT590324 ILP590313:ILP590324 IVL590313:IVL590324 JFH590313:JFH590324 JPD590313:JPD590324 JYZ590313:JYZ590324 KIV590313:KIV590324 KSR590313:KSR590324 LCN590313:LCN590324 LMJ590313:LMJ590324 LWF590313:LWF590324 MGB590313:MGB590324 MPX590313:MPX590324 MZT590313:MZT590324 NJP590313:NJP590324 NTL590313:NTL590324 ODH590313:ODH590324 OND590313:OND590324 OWZ590313:OWZ590324 PGV590313:PGV590324 PQR590313:PQR590324 QAN590313:QAN590324 QKJ590313:QKJ590324 QUF590313:QUF590324 REB590313:REB590324 RNX590313:RNX590324 RXT590313:RXT590324 SHP590313:SHP590324 SRL590313:SRL590324 TBH590313:TBH590324 TLD590313:TLD590324 TUZ590313:TUZ590324 UEV590313:UEV590324 UOR590313:UOR590324 UYN590313:UYN590324 VIJ590313:VIJ590324 VSF590313:VSF590324 WCB590313:WCB590324 WLX590313:WLX590324 WVT590313:WVT590324 L655849:L655860 JH655849:JH655860 TD655849:TD655860 ACZ655849:ACZ655860 AMV655849:AMV655860 AWR655849:AWR655860 BGN655849:BGN655860 BQJ655849:BQJ655860 CAF655849:CAF655860 CKB655849:CKB655860 CTX655849:CTX655860 DDT655849:DDT655860 DNP655849:DNP655860 DXL655849:DXL655860 EHH655849:EHH655860 ERD655849:ERD655860 FAZ655849:FAZ655860 FKV655849:FKV655860 FUR655849:FUR655860 GEN655849:GEN655860 GOJ655849:GOJ655860 GYF655849:GYF655860 HIB655849:HIB655860 HRX655849:HRX655860 IBT655849:IBT655860 ILP655849:ILP655860 IVL655849:IVL655860 JFH655849:JFH655860 JPD655849:JPD655860 JYZ655849:JYZ655860 KIV655849:KIV655860 KSR655849:KSR655860 LCN655849:LCN655860 LMJ655849:LMJ655860 LWF655849:LWF655860 MGB655849:MGB655860 MPX655849:MPX655860 MZT655849:MZT655860 NJP655849:NJP655860 NTL655849:NTL655860 ODH655849:ODH655860 OND655849:OND655860 OWZ655849:OWZ655860 PGV655849:PGV655860 PQR655849:PQR655860 QAN655849:QAN655860 QKJ655849:QKJ655860 QUF655849:QUF655860 REB655849:REB655860 RNX655849:RNX655860 RXT655849:RXT655860 SHP655849:SHP655860 SRL655849:SRL655860 TBH655849:TBH655860 TLD655849:TLD655860 TUZ655849:TUZ655860 UEV655849:UEV655860 UOR655849:UOR655860 UYN655849:UYN655860 VIJ655849:VIJ655860 VSF655849:VSF655860 WCB655849:WCB655860 WLX655849:WLX655860 WVT655849:WVT655860 L721385:L721396 JH721385:JH721396 TD721385:TD721396 ACZ721385:ACZ721396 AMV721385:AMV721396 AWR721385:AWR721396 BGN721385:BGN721396 BQJ721385:BQJ721396 CAF721385:CAF721396 CKB721385:CKB721396 CTX721385:CTX721396 DDT721385:DDT721396 DNP721385:DNP721396 DXL721385:DXL721396 EHH721385:EHH721396 ERD721385:ERD721396 FAZ721385:FAZ721396 FKV721385:FKV721396 FUR721385:FUR721396 GEN721385:GEN721396 GOJ721385:GOJ721396 GYF721385:GYF721396 HIB721385:HIB721396 HRX721385:HRX721396 IBT721385:IBT721396 ILP721385:ILP721396 IVL721385:IVL721396 JFH721385:JFH721396 JPD721385:JPD721396 JYZ721385:JYZ721396 KIV721385:KIV721396 KSR721385:KSR721396 LCN721385:LCN721396 LMJ721385:LMJ721396 LWF721385:LWF721396 MGB721385:MGB721396 MPX721385:MPX721396 MZT721385:MZT721396 NJP721385:NJP721396 NTL721385:NTL721396 ODH721385:ODH721396 OND721385:OND721396 OWZ721385:OWZ721396 PGV721385:PGV721396 PQR721385:PQR721396 QAN721385:QAN721396 QKJ721385:QKJ721396 QUF721385:QUF721396 REB721385:REB721396 RNX721385:RNX721396 RXT721385:RXT721396 SHP721385:SHP721396 SRL721385:SRL721396 TBH721385:TBH721396 TLD721385:TLD721396 TUZ721385:TUZ721396 UEV721385:UEV721396 UOR721385:UOR721396 UYN721385:UYN721396 VIJ721385:VIJ721396 VSF721385:VSF721396 WCB721385:WCB721396 WLX721385:WLX721396 WVT721385:WVT721396 L786921:L786932 JH786921:JH786932 TD786921:TD786932 ACZ786921:ACZ786932 AMV786921:AMV786932 AWR786921:AWR786932 BGN786921:BGN786932 BQJ786921:BQJ786932 CAF786921:CAF786932 CKB786921:CKB786932 CTX786921:CTX786932 DDT786921:DDT786932 DNP786921:DNP786932 DXL786921:DXL786932 EHH786921:EHH786932 ERD786921:ERD786932 FAZ786921:FAZ786932 FKV786921:FKV786932 FUR786921:FUR786932 GEN786921:GEN786932 GOJ786921:GOJ786932 GYF786921:GYF786932 HIB786921:HIB786932 HRX786921:HRX786932 IBT786921:IBT786932 ILP786921:ILP786932 IVL786921:IVL786932 JFH786921:JFH786932 JPD786921:JPD786932 JYZ786921:JYZ786932 KIV786921:KIV786932 KSR786921:KSR786932 LCN786921:LCN786932 LMJ786921:LMJ786932 LWF786921:LWF786932 MGB786921:MGB786932 MPX786921:MPX786932 MZT786921:MZT786932 NJP786921:NJP786932 NTL786921:NTL786932 ODH786921:ODH786932 OND786921:OND786932 OWZ786921:OWZ786932 PGV786921:PGV786932 PQR786921:PQR786932 QAN786921:QAN786932 QKJ786921:QKJ786932 QUF786921:QUF786932 REB786921:REB786932 RNX786921:RNX786932 RXT786921:RXT786932 SHP786921:SHP786932 SRL786921:SRL786932 TBH786921:TBH786932 TLD786921:TLD786932 TUZ786921:TUZ786932 UEV786921:UEV786932 UOR786921:UOR786932 UYN786921:UYN786932 VIJ786921:VIJ786932 VSF786921:VSF786932 WCB786921:WCB786932 WLX786921:WLX786932 WVT786921:WVT786932 L852457:L852468 JH852457:JH852468 TD852457:TD852468 ACZ852457:ACZ852468 AMV852457:AMV852468 AWR852457:AWR852468 BGN852457:BGN852468 BQJ852457:BQJ852468 CAF852457:CAF852468 CKB852457:CKB852468 CTX852457:CTX852468 DDT852457:DDT852468 DNP852457:DNP852468 DXL852457:DXL852468 EHH852457:EHH852468 ERD852457:ERD852468 FAZ852457:FAZ852468 FKV852457:FKV852468 FUR852457:FUR852468 GEN852457:GEN852468 GOJ852457:GOJ852468 GYF852457:GYF852468 HIB852457:HIB852468 HRX852457:HRX852468 IBT852457:IBT852468 ILP852457:ILP852468 IVL852457:IVL852468 JFH852457:JFH852468 JPD852457:JPD852468 JYZ852457:JYZ852468 KIV852457:KIV852468 KSR852457:KSR852468 LCN852457:LCN852468 LMJ852457:LMJ852468 LWF852457:LWF852468 MGB852457:MGB852468 MPX852457:MPX852468 MZT852457:MZT852468 NJP852457:NJP852468 NTL852457:NTL852468 ODH852457:ODH852468 OND852457:OND852468 OWZ852457:OWZ852468 PGV852457:PGV852468 PQR852457:PQR852468 QAN852457:QAN852468 QKJ852457:QKJ852468 QUF852457:QUF852468 REB852457:REB852468 RNX852457:RNX852468 RXT852457:RXT852468 SHP852457:SHP852468 SRL852457:SRL852468 TBH852457:TBH852468 TLD852457:TLD852468 TUZ852457:TUZ852468 UEV852457:UEV852468 UOR852457:UOR852468 UYN852457:UYN852468 VIJ852457:VIJ852468 VSF852457:VSF852468 WCB852457:WCB852468 WLX852457:WLX852468 WVT852457:WVT852468 L917993:L918004 JH917993:JH918004 TD917993:TD918004 ACZ917993:ACZ918004 AMV917993:AMV918004 AWR917993:AWR918004 BGN917993:BGN918004 BQJ917993:BQJ918004 CAF917993:CAF918004 CKB917993:CKB918004 CTX917993:CTX918004 DDT917993:DDT918004 DNP917993:DNP918004 DXL917993:DXL918004 EHH917993:EHH918004 ERD917993:ERD918004 FAZ917993:FAZ918004 FKV917993:FKV918004 FUR917993:FUR918004 GEN917993:GEN918004 GOJ917993:GOJ918004 GYF917993:GYF918004 HIB917993:HIB918004 HRX917993:HRX918004 IBT917993:IBT918004 ILP917993:ILP918004 IVL917993:IVL918004 JFH917993:JFH918004 JPD917993:JPD918004 JYZ917993:JYZ918004 KIV917993:KIV918004 KSR917993:KSR918004 LCN917993:LCN918004 LMJ917993:LMJ918004 LWF917993:LWF918004 MGB917993:MGB918004 MPX917993:MPX918004 MZT917993:MZT918004 NJP917993:NJP918004 NTL917993:NTL918004 ODH917993:ODH918004 OND917993:OND918004 OWZ917993:OWZ918004 PGV917993:PGV918004 PQR917993:PQR918004 QAN917993:QAN918004 QKJ917993:QKJ918004 QUF917993:QUF918004 REB917993:REB918004 RNX917993:RNX918004 RXT917993:RXT918004 SHP917993:SHP918004 SRL917993:SRL918004 TBH917993:TBH918004 TLD917993:TLD918004 TUZ917993:TUZ918004 UEV917993:UEV918004 UOR917993:UOR918004 UYN917993:UYN918004 VIJ917993:VIJ918004 VSF917993:VSF918004 WCB917993:WCB918004 WLX917993:WLX918004 WVT917993:WVT918004 L983529:L983540 JH983529:JH983540 TD983529:TD983540 ACZ983529:ACZ983540 AMV983529:AMV983540 AWR983529:AWR983540 BGN983529:BGN983540 BQJ983529:BQJ983540 CAF983529:CAF983540 CKB983529:CKB983540 CTX983529:CTX983540 DDT983529:DDT983540 DNP983529:DNP983540 DXL983529:DXL983540 EHH983529:EHH983540 ERD983529:ERD983540 FAZ983529:FAZ983540 FKV983529:FKV983540 FUR983529:FUR983540 GEN983529:GEN983540 GOJ983529:GOJ983540 GYF983529:GYF983540 HIB983529:HIB983540 HRX983529:HRX983540 IBT983529:IBT983540 ILP983529:ILP983540 IVL983529:IVL983540 JFH983529:JFH983540 JPD983529:JPD983540 JYZ983529:JYZ983540 KIV983529:KIV983540 KSR983529:KSR983540 LCN983529:LCN983540 LMJ983529:LMJ983540 LWF983529:LWF983540 MGB983529:MGB983540 MPX983529:MPX983540 MZT983529:MZT983540 NJP983529:NJP983540 NTL983529:NTL983540 ODH983529:ODH983540 OND983529:OND983540 OWZ983529:OWZ983540 PGV983529:PGV983540 PQR983529:PQR983540 QAN983529:QAN983540 QKJ983529:QKJ983540 QUF983529:QUF983540 REB983529:REB983540 RNX983529:RNX983540 RXT983529:RXT983540 SHP983529:SHP983540 SRL983529:SRL983540 TBH983529:TBH983540 TLD983529:TLD983540 TUZ983529:TUZ983540 UEV983529:UEV983540 UOR983529:UOR983540 UYN983529:UYN983540 VIJ983529:VIJ983540 VSF983529:VSF983540 WCB983529:WCB983540 WLX983529:WLX983540 WVT983529:WVT983540 G489:H500 JC489:JD500 SY489:SZ500 ACU489:ACV500 AMQ489:AMR500 AWM489:AWN500 BGI489:BGJ500 BQE489:BQF500 CAA489:CAB500 CJW489:CJX500 CTS489:CTT500 DDO489:DDP500 DNK489:DNL500 DXG489:DXH500 EHC489:EHD500 EQY489:EQZ500 FAU489:FAV500 FKQ489:FKR500 FUM489:FUN500 GEI489:GEJ500 GOE489:GOF500 GYA489:GYB500 HHW489:HHX500 HRS489:HRT500 IBO489:IBP500 ILK489:ILL500 IVG489:IVH500 JFC489:JFD500 JOY489:JOZ500 JYU489:JYV500 KIQ489:KIR500 KSM489:KSN500 LCI489:LCJ500 LME489:LMF500 LWA489:LWB500 MFW489:MFX500 MPS489:MPT500 MZO489:MZP500 NJK489:NJL500 NTG489:NTH500 ODC489:ODD500 OMY489:OMZ500 OWU489:OWV500 PGQ489:PGR500 PQM489:PQN500 QAI489:QAJ500 QKE489:QKF500 QUA489:QUB500 RDW489:RDX500 RNS489:RNT500 RXO489:RXP500 SHK489:SHL500 SRG489:SRH500 TBC489:TBD500 TKY489:TKZ500 TUU489:TUV500 UEQ489:UER500 UOM489:UON500 UYI489:UYJ500 VIE489:VIF500 VSA489:VSB500 WBW489:WBX500 WLS489:WLT500 WVO489:WVP500 G66025:H66036 JC66025:JD66036 SY66025:SZ66036 ACU66025:ACV66036 AMQ66025:AMR66036 AWM66025:AWN66036 BGI66025:BGJ66036 BQE66025:BQF66036 CAA66025:CAB66036 CJW66025:CJX66036 CTS66025:CTT66036 DDO66025:DDP66036 DNK66025:DNL66036 DXG66025:DXH66036 EHC66025:EHD66036 EQY66025:EQZ66036 FAU66025:FAV66036 FKQ66025:FKR66036 FUM66025:FUN66036 GEI66025:GEJ66036 GOE66025:GOF66036 GYA66025:GYB66036 HHW66025:HHX66036 HRS66025:HRT66036 IBO66025:IBP66036 ILK66025:ILL66036 IVG66025:IVH66036 JFC66025:JFD66036 JOY66025:JOZ66036 JYU66025:JYV66036 KIQ66025:KIR66036 KSM66025:KSN66036 LCI66025:LCJ66036 LME66025:LMF66036 LWA66025:LWB66036 MFW66025:MFX66036 MPS66025:MPT66036 MZO66025:MZP66036 NJK66025:NJL66036 NTG66025:NTH66036 ODC66025:ODD66036 OMY66025:OMZ66036 OWU66025:OWV66036 PGQ66025:PGR66036 PQM66025:PQN66036 QAI66025:QAJ66036 QKE66025:QKF66036 QUA66025:QUB66036 RDW66025:RDX66036 RNS66025:RNT66036 RXO66025:RXP66036 SHK66025:SHL66036 SRG66025:SRH66036 TBC66025:TBD66036 TKY66025:TKZ66036 TUU66025:TUV66036 UEQ66025:UER66036 UOM66025:UON66036 UYI66025:UYJ66036 VIE66025:VIF66036 VSA66025:VSB66036 WBW66025:WBX66036 WLS66025:WLT66036 WVO66025:WVP66036 G131561:H131572 JC131561:JD131572 SY131561:SZ131572 ACU131561:ACV131572 AMQ131561:AMR131572 AWM131561:AWN131572 BGI131561:BGJ131572 BQE131561:BQF131572 CAA131561:CAB131572 CJW131561:CJX131572 CTS131561:CTT131572 DDO131561:DDP131572 DNK131561:DNL131572 DXG131561:DXH131572 EHC131561:EHD131572 EQY131561:EQZ131572 FAU131561:FAV131572 FKQ131561:FKR131572 FUM131561:FUN131572 GEI131561:GEJ131572 GOE131561:GOF131572 GYA131561:GYB131572 HHW131561:HHX131572 HRS131561:HRT131572 IBO131561:IBP131572 ILK131561:ILL131572 IVG131561:IVH131572 JFC131561:JFD131572 JOY131561:JOZ131572 JYU131561:JYV131572 KIQ131561:KIR131572 KSM131561:KSN131572 LCI131561:LCJ131572 LME131561:LMF131572 LWA131561:LWB131572 MFW131561:MFX131572 MPS131561:MPT131572 MZO131561:MZP131572 NJK131561:NJL131572 NTG131561:NTH131572 ODC131561:ODD131572 OMY131561:OMZ131572 OWU131561:OWV131572 PGQ131561:PGR131572 PQM131561:PQN131572 QAI131561:QAJ131572 QKE131561:QKF131572 QUA131561:QUB131572 RDW131561:RDX131572 RNS131561:RNT131572 RXO131561:RXP131572 SHK131561:SHL131572 SRG131561:SRH131572 TBC131561:TBD131572 TKY131561:TKZ131572 TUU131561:TUV131572 UEQ131561:UER131572 UOM131561:UON131572 UYI131561:UYJ131572 VIE131561:VIF131572 VSA131561:VSB131572 WBW131561:WBX131572 WLS131561:WLT131572 WVO131561:WVP131572 G197097:H197108 JC197097:JD197108 SY197097:SZ197108 ACU197097:ACV197108 AMQ197097:AMR197108 AWM197097:AWN197108 BGI197097:BGJ197108 BQE197097:BQF197108 CAA197097:CAB197108 CJW197097:CJX197108 CTS197097:CTT197108 DDO197097:DDP197108 DNK197097:DNL197108 DXG197097:DXH197108 EHC197097:EHD197108 EQY197097:EQZ197108 FAU197097:FAV197108 FKQ197097:FKR197108 FUM197097:FUN197108 GEI197097:GEJ197108 GOE197097:GOF197108 GYA197097:GYB197108 HHW197097:HHX197108 HRS197097:HRT197108 IBO197097:IBP197108 ILK197097:ILL197108 IVG197097:IVH197108 JFC197097:JFD197108 JOY197097:JOZ197108 JYU197097:JYV197108 KIQ197097:KIR197108 KSM197097:KSN197108 LCI197097:LCJ197108 LME197097:LMF197108 LWA197097:LWB197108 MFW197097:MFX197108 MPS197097:MPT197108 MZO197097:MZP197108 NJK197097:NJL197108 NTG197097:NTH197108 ODC197097:ODD197108 OMY197097:OMZ197108 OWU197097:OWV197108 PGQ197097:PGR197108 PQM197097:PQN197108 QAI197097:QAJ197108 QKE197097:QKF197108 QUA197097:QUB197108 RDW197097:RDX197108 RNS197097:RNT197108 RXO197097:RXP197108 SHK197097:SHL197108 SRG197097:SRH197108 TBC197097:TBD197108 TKY197097:TKZ197108 TUU197097:TUV197108 UEQ197097:UER197108 UOM197097:UON197108 UYI197097:UYJ197108 VIE197097:VIF197108 VSA197097:VSB197108 WBW197097:WBX197108 WLS197097:WLT197108 WVO197097:WVP197108 G262633:H262644 JC262633:JD262644 SY262633:SZ262644 ACU262633:ACV262644 AMQ262633:AMR262644 AWM262633:AWN262644 BGI262633:BGJ262644 BQE262633:BQF262644 CAA262633:CAB262644 CJW262633:CJX262644 CTS262633:CTT262644 DDO262633:DDP262644 DNK262633:DNL262644 DXG262633:DXH262644 EHC262633:EHD262644 EQY262633:EQZ262644 FAU262633:FAV262644 FKQ262633:FKR262644 FUM262633:FUN262644 GEI262633:GEJ262644 GOE262633:GOF262644 GYA262633:GYB262644 HHW262633:HHX262644 HRS262633:HRT262644 IBO262633:IBP262644 ILK262633:ILL262644 IVG262633:IVH262644 JFC262633:JFD262644 JOY262633:JOZ262644 JYU262633:JYV262644 KIQ262633:KIR262644 KSM262633:KSN262644 LCI262633:LCJ262644 LME262633:LMF262644 LWA262633:LWB262644 MFW262633:MFX262644 MPS262633:MPT262644 MZO262633:MZP262644 NJK262633:NJL262644 NTG262633:NTH262644 ODC262633:ODD262644 OMY262633:OMZ262644 OWU262633:OWV262644 PGQ262633:PGR262644 PQM262633:PQN262644 QAI262633:QAJ262644 QKE262633:QKF262644 QUA262633:QUB262644 RDW262633:RDX262644 RNS262633:RNT262644 RXO262633:RXP262644 SHK262633:SHL262644 SRG262633:SRH262644 TBC262633:TBD262644 TKY262633:TKZ262644 TUU262633:TUV262644 UEQ262633:UER262644 UOM262633:UON262644 UYI262633:UYJ262644 VIE262633:VIF262644 VSA262633:VSB262644 WBW262633:WBX262644 WLS262633:WLT262644 WVO262633:WVP262644 G328169:H328180 JC328169:JD328180 SY328169:SZ328180 ACU328169:ACV328180 AMQ328169:AMR328180 AWM328169:AWN328180 BGI328169:BGJ328180 BQE328169:BQF328180 CAA328169:CAB328180 CJW328169:CJX328180 CTS328169:CTT328180 DDO328169:DDP328180 DNK328169:DNL328180 DXG328169:DXH328180 EHC328169:EHD328180 EQY328169:EQZ328180 FAU328169:FAV328180 FKQ328169:FKR328180 FUM328169:FUN328180 GEI328169:GEJ328180 GOE328169:GOF328180 GYA328169:GYB328180 HHW328169:HHX328180 HRS328169:HRT328180 IBO328169:IBP328180 ILK328169:ILL328180 IVG328169:IVH328180 JFC328169:JFD328180 JOY328169:JOZ328180 JYU328169:JYV328180 KIQ328169:KIR328180 KSM328169:KSN328180 LCI328169:LCJ328180 LME328169:LMF328180 LWA328169:LWB328180 MFW328169:MFX328180 MPS328169:MPT328180 MZO328169:MZP328180 NJK328169:NJL328180 NTG328169:NTH328180 ODC328169:ODD328180 OMY328169:OMZ328180 OWU328169:OWV328180 PGQ328169:PGR328180 PQM328169:PQN328180 QAI328169:QAJ328180 QKE328169:QKF328180 QUA328169:QUB328180 RDW328169:RDX328180 RNS328169:RNT328180 RXO328169:RXP328180 SHK328169:SHL328180 SRG328169:SRH328180 TBC328169:TBD328180 TKY328169:TKZ328180 TUU328169:TUV328180 UEQ328169:UER328180 UOM328169:UON328180 UYI328169:UYJ328180 VIE328169:VIF328180 VSA328169:VSB328180 WBW328169:WBX328180 WLS328169:WLT328180 WVO328169:WVP328180 G393705:H393716 JC393705:JD393716 SY393705:SZ393716 ACU393705:ACV393716 AMQ393705:AMR393716 AWM393705:AWN393716 BGI393705:BGJ393716 BQE393705:BQF393716 CAA393705:CAB393716 CJW393705:CJX393716 CTS393705:CTT393716 DDO393705:DDP393716 DNK393705:DNL393716 DXG393705:DXH393716 EHC393705:EHD393716 EQY393705:EQZ393716 FAU393705:FAV393716 FKQ393705:FKR393716 FUM393705:FUN393716 GEI393705:GEJ393716 GOE393705:GOF393716 GYA393705:GYB393716 HHW393705:HHX393716 HRS393705:HRT393716 IBO393705:IBP393716 ILK393705:ILL393716 IVG393705:IVH393716 JFC393705:JFD393716 JOY393705:JOZ393716 JYU393705:JYV393716 KIQ393705:KIR393716 KSM393705:KSN393716 LCI393705:LCJ393716 LME393705:LMF393716 LWA393705:LWB393716 MFW393705:MFX393716 MPS393705:MPT393716 MZO393705:MZP393716 NJK393705:NJL393716 NTG393705:NTH393716 ODC393705:ODD393716 OMY393705:OMZ393716 OWU393705:OWV393716 PGQ393705:PGR393716 PQM393705:PQN393716 QAI393705:QAJ393716 QKE393705:QKF393716 QUA393705:QUB393716 RDW393705:RDX393716 RNS393705:RNT393716 RXO393705:RXP393716 SHK393705:SHL393716 SRG393705:SRH393716 TBC393705:TBD393716 TKY393705:TKZ393716 TUU393705:TUV393716 UEQ393705:UER393716 UOM393705:UON393716 UYI393705:UYJ393716 VIE393705:VIF393716 VSA393705:VSB393716 WBW393705:WBX393716 WLS393705:WLT393716 WVO393705:WVP393716 G459241:H459252 JC459241:JD459252 SY459241:SZ459252 ACU459241:ACV459252 AMQ459241:AMR459252 AWM459241:AWN459252 BGI459241:BGJ459252 BQE459241:BQF459252 CAA459241:CAB459252 CJW459241:CJX459252 CTS459241:CTT459252 DDO459241:DDP459252 DNK459241:DNL459252 DXG459241:DXH459252 EHC459241:EHD459252 EQY459241:EQZ459252 FAU459241:FAV459252 FKQ459241:FKR459252 FUM459241:FUN459252 GEI459241:GEJ459252 GOE459241:GOF459252 GYA459241:GYB459252 HHW459241:HHX459252 HRS459241:HRT459252 IBO459241:IBP459252 ILK459241:ILL459252 IVG459241:IVH459252 JFC459241:JFD459252 JOY459241:JOZ459252 JYU459241:JYV459252 KIQ459241:KIR459252 KSM459241:KSN459252 LCI459241:LCJ459252 LME459241:LMF459252 LWA459241:LWB459252 MFW459241:MFX459252 MPS459241:MPT459252 MZO459241:MZP459252 NJK459241:NJL459252 NTG459241:NTH459252 ODC459241:ODD459252 OMY459241:OMZ459252 OWU459241:OWV459252 PGQ459241:PGR459252 PQM459241:PQN459252 QAI459241:QAJ459252 QKE459241:QKF459252 QUA459241:QUB459252 RDW459241:RDX459252 RNS459241:RNT459252 RXO459241:RXP459252 SHK459241:SHL459252 SRG459241:SRH459252 TBC459241:TBD459252 TKY459241:TKZ459252 TUU459241:TUV459252 UEQ459241:UER459252 UOM459241:UON459252 UYI459241:UYJ459252 VIE459241:VIF459252 VSA459241:VSB459252 WBW459241:WBX459252 WLS459241:WLT459252 WVO459241:WVP459252 G524777:H524788 JC524777:JD524788 SY524777:SZ524788 ACU524777:ACV524788 AMQ524777:AMR524788 AWM524777:AWN524788 BGI524777:BGJ524788 BQE524777:BQF524788 CAA524777:CAB524788 CJW524777:CJX524788 CTS524777:CTT524788 DDO524777:DDP524788 DNK524777:DNL524788 DXG524777:DXH524788 EHC524777:EHD524788 EQY524777:EQZ524788 FAU524777:FAV524788 FKQ524777:FKR524788 FUM524777:FUN524788 GEI524777:GEJ524788 GOE524777:GOF524788 GYA524777:GYB524788 HHW524777:HHX524788 HRS524777:HRT524788 IBO524777:IBP524788 ILK524777:ILL524788 IVG524777:IVH524788 JFC524777:JFD524788 JOY524777:JOZ524788 JYU524777:JYV524788 KIQ524777:KIR524788 KSM524777:KSN524788 LCI524777:LCJ524788 LME524777:LMF524788 LWA524777:LWB524788 MFW524777:MFX524788 MPS524777:MPT524788 MZO524777:MZP524788 NJK524777:NJL524788 NTG524777:NTH524788 ODC524777:ODD524788 OMY524777:OMZ524788 OWU524777:OWV524788 PGQ524777:PGR524788 PQM524777:PQN524788 QAI524777:QAJ524788 QKE524777:QKF524788 QUA524777:QUB524788 RDW524777:RDX524788 RNS524777:RNT524788 RXO524777:RXP524788 SHK524777:SHL524788 SRG524777:SRH524788 TBC524777:TBD524788 TKY524777:TKZ524788 TUU524777:TUV524788 UEQ524777:UER524788 UOM524777:UON524788 UYI524777:UYJ524788 VIE524777:VIF524788 VSA524777:VSB524788 WBW524777:WBX524788 WLS524777:WLT524788 WVO524777:WVP524788 G590313:H590324 JC590313:JD590324 SY590313:SZ590324 ACU590313:ACV590324 AMQ590313:AMR590324 AWM590313:AWN590324 BGI590313:BGJ590324 BQE590313:BQF590324 CAA590313:CAB590324 CJW590313:CJX590324 CTS590313:CTT590324 DDO590313:DDP590324 DNK590313:DNL590324 DXG590313:DXH590324 EHC590313:EHD590324 EQY590313:EQZ590324 FAU590313:FAV590324 FKQ590313:FKR590324 FUM590313:FUN590324 GEI590313:GEJ590324 GOE590313:GOF590324 GYA590313:GYB590324 HHW590313:HHX590324 HRS590313:HRT590324 IBO590313:IBP590324 ILK590313:ILL590324 IVG590313:IVH590324 JFC590313:JFD590324 JOY590313:JOZ590324 JYU590313:JYV590324 KIQ590313:KIR590324 KSM590313:KSN590324 LCI590313:LCJ590324 LME590313:LMF590324 LWA590313:LWB590324 MFW590313:MFX590324 MPS590313:MPT590324 MZO590313:MZP590324 NJK590313:NJL590324 NTG590313:NTH590324 ODC590313:ODD590324 OMY590313:OMZ590324 OWU590313:OWV590324 PGQ590313:PGR590324 PQM590313:PQN590324 QAI590313:QAJ590324 QKE590313:QKF590324 QUA590313:QUB590324 RDW590313:RDX590324 RNS590313:RNT590324 RXO590313:RXP590324 SHK590313:SHL590324 SRG590313:SRH590324 TBC590313:TBD590324 TKY590313:TKZ590324 TUU590313:TUV590324 UEQ590313:UER590324 UOM590313:UON590324 UYI590313:UYJ590324 VIE590313:VIF590324 VSA590313:VSB590324 WBW590313:WBX590324 WLS590313:WLT590324 WVO590313:WVP590324 G655849:H655860 JC655849:JD655860 SY655849:SZ655860 ACU655849:ACV655860 AMQ655849:AMR655860 AWM655849:AWN655860 BGI655849:BGJ655860 BQE655849:BQF655860 CAA655849:CAB655860 CJW655849:CJX655860 CTS655849:CTT655860 DDO655849:DDP655860 DNK655849:DNL655860 DXG655849:DXH655860 EHC655849:EHD655860 EQY655849:EQZ655860 FAU655849:FAV655860 FKQ655849:FKR655860 FUM655849:FUN655860 GEI655849:GEJ655860 GOE655849:GOF655860 GYA655849:GYB655860 HHW655849:HHX655860 HRS655849:HRT655860 IBO655849:IBP655860 ILK655849:ILL655860 IVG655849:IVH655860 JFC655849:JFD655860 JOY655849:JOZ655860 JYU655849:JYV655860 KIQ655849:KIR655860 KSM655849:KSN655860 LCI655849:LCJ655860 LME655849:LMF655860 LWA655849:LWB655860 MFW655849:MFX655860 MPS655849:MPT655860 MZO655849:MZP655860 NJK655849:NJL655860 NTG655849:NTH655860 ODC655849:ODD655860 OMY655849:OMZ655860 OWU655849:OWV655860 PGQ655849:PGR655860 PQM655849:PQN655860 QAI655849:QAJ655860 QKE655849:QKF655860 QUA655849:QUB655860 RDW655849:RDX655860 RNS655849:RNT655860 RXO655849:RXP655860 SHK655849:SHL655860 SRG655849:SRH655860 TBC655849:TBD655860 TKY655849:TKZ655860 TUU655849:TUV655860 UEQ655849:UER655860 UOM655849:UON655860 UYI655849:UYJ655860 VIE655849:VIF655860 VSA655849:VSB655860 WBW655849:WBX655860 WLS655849:WLT655860 WVO655849:WVP655860 G721385:H721396 JC721385:JD721396 SY721385:SZ721396 ACU721385:ACV721396 AMQ721385:AMR721396 AWM721385:AWN721396 BGI721385:BGJ721396 BQE721385:BQF721396 CAA721385:CAB721396 CJW721385:CJX721396 CTS721385:CTT721396 DDO721385:DDP721396 DNK721385:DNL721396 DXG721385:DXH721396 EHC721385:EHD721396 EQY721385:EQZ721396 FAU721385:FAV721396 FKQ721385:FKR721396 FUM721385:FUN721396 GEI721385:GEJ721396 GOE721385:GOF721396 GYA721385:GYB721396 HHW721385:HHX721396 HRS721385:HRT721396 IBO721385:IBP721396 ILK721385:ILL721396 IVG721385:IVH721396 JFC721385:JFD721396 JOY721385:JOZ721396 JYU721385:JYV721396 KIQ721385:KIR721396 KSM721385:KSN721396 LCI721385:LCJ721396 LME721385:LMF721396 LWA721385:LWB721396 MFW721385:MFX721396 MPS721385:MPT721396 MZO721385:MZP721396 NJK721385:NJL721396 NTG721385:NTH721396 ODC721385:ODD721396 OMY721385:OMZ721396 OWU721385:OWV721396 PGQ721385:PGR721396 PQM721385:PQN721396 QAI721385:QAJ721396 QKE721385:QKF721396 QUA721385:QUB721396 RDW721385:RDX721396 RNS721385:RNT721396 RXO721385:RXP721396 SHK721385:SHL721396 SRG721385:SRH721396 TBC721385:TBD721396 TKY721385:TKZ721396 TUU721385:TUV721396 UEQ721385:UER721396 UOM721385:UON721396 UYI721385:UYJ721396 VIE721385:VIF721396 VSA721385:VSB721396 WBW721385:WBX721396 WLS721385:WLT721396 WVO721385:WVP721396 G786921:H786932 JC786921:JD786932 SY786921:SZ786932 ACU786921:ACV786932 AMQ786921:AMR786932 AWM786921:AWN786932 BGI786921:BGJ786932 BQE786921:BQF786932 CAA786921:CAB786932 CJW786921:CJX786932 CTS786921:CTT786932 DDO786921:DDP786932 DNK786921:DNL786932 DXG786921:DXH786932 EHC786921:EHD786932 EQY786921:EQZ786932 FAU786921:FAV786932 FKQ786921:FKR786932 FUM786921:FUN786932 GEI786921:GEJ786932 GOE786921:GOF786932 GYA786921:GYB786932 HHW786921:HHX786932 HRS786921:HRT786932 IBO786921:IBP786932 ILK786921:ILL786932 IVG786921:IVH786932 JFC786921:JFD786932 JOY786921:JOZ786932 JYU786921:JYV786932 KIQ786921:KIR786932 KSM786921:KSN786932 LCI786921:LCJ786932 LME786921:LMF786932 LWA786921:LWB786932 MFW786921:MFX786932 MPS786921:MPT786932 MZO786921:MZP786932 NJK786921:NJL786932 NTG786921:NTH786932 ODC786921:ODD786932 OMY786921:OMZ786932 OWU786921:OWV786932 PGQ786921:PGR786932 PQM786921:PQN786932 QAI786921:QAJ786932 QKE786921:QKF786932 QUA786921:QUB786932 RDW786921:RDX786932 RNS786921:RNT786932 RXO786921:RXP786932 SHK786921:SHL786932 SRG786921:SRH786932 TBC786921:TBD786932 TKY786921:TKZ786932 TUU786921:TUV786932 UEQ786921:UER786932 UOM786921:UON786932 UYI786921:UYJ786932 VIE786921:VIF786932 VSA786921:VSB786932 WBW786921:WBX786932 WLS786921:WLT786932 WVO786921:WVP786932 G852457:H852468 JC852457:JD852468 SY852457:SZ852468 ACU852457:ACV852468 AMQ852457:AMR852468 AWM852457:AWN852468 BGI852457:BGJ852468 BQE852457:BQF852468 CAA852457:CAB852468 CJW852457:CJX852468 CTS852457:CTT852468 DDO852457:DDP852468 DNK852457:DNL852468 DXG852457:DXH852468 EHC852457:EHD852468 EQY852457:EQZ852468 FAU852457:FAV852468 FKQ852457:FKR852468 FUM852457:FUN852468 GEI852457:GEJ852468 GOE852457:GOF852468 GYA852457:GYB852468 HHW852457:HHX852468 HRS852457:HRT852468 IBO852457:IBP852468 ILK852457:ILL852468 IVG852457:IVH852468 JFC852457:JFD852468 JOY852457:JOZ852468 JYU852457:JYV852468 KIQ852457:KIR852468 KSM852457:KSN852468 LCI852457:LCJ852468 LME852457:LMF852468 LWA852457:LWB852468 MFW852457:MFX852468 MPS852457:MPT852468 MZO852457:MZP852468 NJK852457:NJL852468 NTG852457:NTH852468 ODC852457:ODD852468 OMY852457:OMZ852468 OWU852457:OWV852468 PGQ852457:PGR852468 PQM852457:PQN852468 QAI852457:QAJ852468 QKE852457:QKF852468 QUA852457:QUB852468 RDW852457:RDX852468 RNS852457:RNT852468 RXO852457:RXP852468 SHK852457:SHL852468 SRG852457:SRH852468 TBC852457:TBD852468 TKY852457:TKZ852468 TUU852457:TUV852468 UEQ852457:UER852468 UOM852457:UON852468 UYI852457:UYJ852468 VIE852457:VIF852468 VSA852457:VSB852468 WBW852457:WBX852468 WLS852457:WLT852468 WVO852457:WVP852468 G917993:H918004 JC917993:JD918004 SY917993:SZ918004 ACU917993:ACV918004 AMQ917993:AMR918004 AWM917993:AWN918004 BGI917993:BGJ918004 BQE917993:BQF918004 CAA917993:CAB918004 CJW917993:CJX918004 CTS917993:CTT918004 DDO917993:DDP918004 DNK917993:DNL918004 DXG917993:DXH918004 EHC917993:EHD918004 EQY917993:EQZ918004 FAU917993:FAV918004 FKQ917993:FKR918004 FUM917993:FUN918004 GEI917993:GEJ918004 GOE917993:GOF918004 GYA917993:GYB918004 HHW917993:HHX918004 HRS917993:HRT918004 IBO917993:IBP918004 ILK917993:ILL918004 IVG917993:IVH918004 JFC917993:JFD918004 JOY917993:JOZ918004 JYU917993:JYV918004 KIQ917993:KIR918004 KSM917993:KSN918004 LCI917993:LCJ918004 LME917993:LMF918004 LWA917993:LWB918004 MFW917993:MFX918004 MPS917993:MPT918004 MZO917993:MZP918004 NJK917993:NJL918004 NTG917993:NTH918004 ODC917993:ODD918004 OMY917993:OMZ918004 OWU917993:OWV918004 PGQ917993:PGR918004 PQM917993:PQN918004 QAI917993:QAJ918004 QKE917993:QKF918004 QUA917993:QUB918004 RDW917993:RDX918004 RNS917993:RNT918004 RXO917993:RXP918004 SHK917993:SHL918004 SRG917993:SRH918004 TBC917993:TBD918004 TKY917993:TKZ918004 TUU917993:TUV918004 UEQ917993:UER918004 UOM917993:UON918004 UYI917993:UYJ918004 VIE917993:VIF918004 VSA917993:VSB918004 WBW917993:WBX918004 WLS917993:WLT918004 WVO917993:WVP918004 G983529:H983540 JC983529:JD983540 SY983529:SZ983540 ACU983529:ACV983540 AMQ983529:AMR983540 AWM983529:AWN983540 BGI983529:BGJ983540 BQE983529:BQF983540 CAA983529:CAB983540 CJW983529:CJX983540 CTS983529:CTT983540 DDO983529:DDP983540 DNK983529:DNL983540 DXG983529:DXH983540 EHC983529:EHD983540 EQY983529:EQZ983540 FAU983529:FAV983540 FKQ983529:FKR983540 FUM983529:FUN983540 GEI983529:GEJ983540 GOE983529:GOF983540 GYA983529:GYB983540 HHW983529:HHX983540 HRS983529:HRT983540 IBO983529:IBP983540 ILK983529:ILL983540 IVG983529:IVH983540 JFC983529:JFD983540 JOY983529:JOZ983540 JYU983529:JYV983540 KIQ983529:KIR983540 KSM983529:KSN983540 LCI983529:LCJ983540 LME983529:LMF983540 LWA983529:LWB983540 MFW983529:MFX983540 MPS983529:MPT983540 MZO983529:MZP983540 NJK983529:NJL983540 NTG983529:NTH983540 ODC983529:ODD983540 OMY983529:OMZ983540 OWU983529:OWV983540 PGQ983529:PGR983540 PQM983529:PQN983540 QAI983529:QAJ983540 QKE983529:QKF983540 QUA983529:QUB983540 RDW983529:RDX983540 RNS983529:RNT983540 RXO983529:RXP983540 SHK983529:SHL983540 SRG983529:SRH983540 TBC983529:TBD983540 TKY983529:TKZ983540 TUU983529:TUV983540 UEQ983529:UER983540 UOM983529:UON983540 UYI983529:UYJ983540 VIE983529:VIF983540 VSA983529:VSB983540 WBW983529:WBX983540 WLS983529:WLT983540 WVO983529:WVP983540 L506:L517 JH506:JH517 TD506:TD517 ACZ506:ACZ517 AMV506:AMV517 AWR506:AWR517 BGN506:BGN517 BQJ506:BQJ517 CAF506:CAF517 CKB506:CKB517 CTX506:CTX517 DDT506:DDT517 DNP506:DNP517 DXL506:DXL517 EHH506:EHH517 ERD506:ERD517 FAZ506:FAZ517 FKV506:FKV517 FUR506:FUR517 GEN506:GEN517 GOJ506:GOJ517 GYF506:GYF517 HIB506:HIB517 HRX506:HRX517 IBT506:IBT517 ILP506:ILP517 IVL506:IVL517 JFH506:JFH517 JPD506:JPD517 JYZ506:JYZ517 KIV506:KIV517 KSR506:KSR517 LCN506:LCN517 LMJ506:LMJ517 LWF506:LWF517 MGB506:MGB517 MPX506:MPX517 MZT506:MZT517 NJP506:NJP517 NTL506:NTL517 ODH506:ODH517 OND506:OND517 OWZ506:OWZ517 PGV506:PGV517 PQR506:PQR517 QAN506:QAN517 QKJ506:QKJ517 QUF506:QUF517 REB506:REB517 RNX506:RNX517 RXT506:RXT517 SHP506:SHP517 SRL506:SRL517 TBH506:TBH517 TLD506:TLD517 TUZ506:TUZ517 UEV506:UEV517 UOR506:UOR517 UYN506:UYN517 VIJ506:VIJ517 VSF506:VSF517 WCB506:WCB517 WLX506:WLX517 WVT506:WVT517 L66042:L66053 JH66042:JH66053 TD66042:TD66053 ACZ66042:ACZ66053 AMV66042:AMV66053 AWR66042:AWR66053 BGN66042:BGN66053 BQJ66042:BQJ66053 CAF66042:CAF66053 CKB66042:CKB66053 CTX66042:CTX66053 DDT66042:DDT66053 DNP66042:DNP66053 DXL66042:DXL66053 EHH66042:EHH66053 ERD66042:ERD66053 FAZ66042:FAZ66053 FKV66042:FKV66053 FUR66042:FUR66053 GEN66042:GEN66053 GOJ66042:GOJ66053 GYF66042:GYF66053 HIB66042:HIB66053 HRX66042:HRX66053 IBT66042:IBT66053 ILP66042:ILP66053 IVL66042:IVL66053 JFH66042:JFH66053 JPD66042:JPD66053 JYZ66042:JYZ66053 KIV66042:KIV66053 KSR66042:KSR66053 LCN66042:LCN66053 LMJ66042:LMJ66053 LWF66042:LWF66053 MGB66042:MGB66053 MPX66042:MPX66053 MZT66042:MZT66053 NJP66042:NJP66053 NTL66042:NTL66053 ODH66042:ODH66053 OND66042:OND66053 OWZ66042:OWZ66053 PGV66042:PGV66053 PQR66042:PQR66053 QAN66042:QAN66053 QKJ66042:QKJ66053 QUF66042:QUF66053 REB66042:REB66053 RNX66042:RNX66053 RXT66042:RXT66053 SHP66042:SHP66053 SRL66042:SRL66053 TBH66042:TBH66053 TLD66042:TLD66053 TUZ66042:TUZ66053 UEV66042:UEV66053 UOR66042:UOR66053 UYN66042:UYN66053 VIJ66042:VIJ66053 VSF66042:VSF66053 WCB66042:WCB66053 WLX66042:WLX66053 WVT66042:WVT66053 L131578:L131589 JH131578:JH131589 TD131578:TD131589 ACZ131578:ACZ131589 AMV131578:AMV131589 AWR131578:AWR131589 BGN131578:BGN131589 BQJ131578:BQJ131589 CAF131578:CAF131589 CKB131578:CKB131589 CTX131578:CTX131589 DDT131578:DDT131589 DNP131578:DNP131589 DXL131578:DXL131589 EHH131578:EHH131589 ERD131578:ERD131589 FAZ131578:FAZ131589 FKV131578:FKV131589 FUR131578:FUR131589 GEN131578:GEN131589 GOJ131578:GOJ131589 GYF131578:GYF131589 HIB131578:HIB131589 HRX131578:HRX131589 IBT131578:IBT131589 ILP131578:ILP131589 IVL131578:IVL131589 JFH131578:JFH131589 JPD131578:JPD131589 JYZ131578:JYZ131589 KIV131578:KIV131589 KSR131578:KSR131589 LCN131578:LCN131589 LMJ131578:LMJ131589 LWF131578:LWF131589 MGB131578:MGB131589 MPX131578:MPX131589 MZT131578:MZT131589 NJP131578:NJP131589 NTL131578:NTL131589 ODH131578:ODH131589 OND131578:OND131589 OWZ131578:OWZ131589 PGV131578:PGV131589 PQR131578:PQR131589 QAN131578:QAN131589 QKJ131578:QKJ131589 QUF131578:QUF131589 REB131578:REB131589 RNX131578:RNX131589 RXT131578:RXT131589 SHP131578:SHP131589 SRL131578:SRL131589 TBH131578:TBH131589 TLD131578:TLD131589 TUZ131578:TUZ131589 UEV131578:UEV131589 UOR131578:UOR131589 UYN131578:UYN131589 VIJ131578:VIJ131589 VSF131578:VSF131589 WCB131578:WCB131589 WLX131578:WLX131589 WVT131578:WVT131589 L197114:L197125 JH197114:JH197125 TD197114:TD197125 ACZ197114:ACZ197125 AMV197114:AMV197125 AWR197114:AWR197125 BGN197114:BGN197125 BQJ197114:BQJ197125 CAF197114:CAF197125 CKB197114:CKB197125 CTX197114:CTX197125 DDT197114:DDT197125 DNP197114:DNP197125 DXL197114:DXL197125 EHH197114:EHH197125 ERD197114:ERD197125 FAZ197114:FAZ197125 FKV197114:FKV197125 FUR197114:FUR197125 GEN197114:GEN197125 GOJ197114:GOJ197125 GYF197114:GYF197125 HIB197114:HIB197125 HRX197114:HRX197125 IBT197114:IBT197125 ILP197114:ILP197125 IVL197114:IVL197125 JFH197114:JFH197125 JPD197114:JPD197125 JYZ197114:JYZ197125 KIV197114:KIV197125 KSR197114:KSR197125 LCN197114:LCN197125 LMJ197114:LMJ197125 LWF197114:LWF197125 MGB197114:MGB197125 MPX197114:MPX197125 MZT197114:MZT197125 NJP197114:NJP197125 NTL197114:NTL197125 ODH197114:ODH197125 OND197114:OND197125 OWZ197114:OWZ197125 PGV197114:PGV197125 PQR197114:PQR197125 QAN197114:QAN197125 QKJ197114:QKJ197125 QUF197114:QUF197125 REB197114:REB197125 RNX197114:RNX197125 RXT197114:RXT197125 SHP197114:SHP197125 SRL197114:SRL197125 TBH197114:TBH197125 TLD197114:TLD197125 TUZ197114:TUZ197125 UEV197114:UEV197125 UOR197114:UOR197125 UYN197114:UYN197125 VIJ197114:VIJ197125 VSF197114:VSF197125 WCB197114:WCB197125 WLX197114:WLX197125 WVT197114:WVT197125 L262650:L262661 JH262650:JH262661 TD262650:TD262661 ACZ262650:ACZ262661 AMV262650:AMV262661 AWR262650:AWR262661 BGN262650:BGN262661 BQJ262650:BQJ262661 CAF262650:CAF262661 CKB262650:CKB262661 CTX262650:CTX262661 DDT262650:DDT262661 DNP262650:DNP262661 DXL262650:DXL262661 EHH262650:EHH262661 ERD262650:ERD262661 FAZ262650:FAZ262661 FKV262650:FKV262661 FUR262650:FUR262661 GEN262650:GEN262661 GOJ262650:GOJ262661 GYF262650:GYF262661 HIB262650:HIB262661 HRX262650:HRX262661 IBT262650:IBT262661 ILP262650:ILP262661 IVL262650:IVL262661 JFH262650:JFH262661 JPD262650:JPD262661 JYZ262650:JYZ262661 KIV262650:KIV262661 KSR262650:KSR262661 LCN262650:LCN262661 LMJ262650:LMJ262661 LWF262650:LWF262661 MGB262650:MGB262661 MPX262650:MPX262661 MZT262650:MZT262661 NJP262650:NJP262661 NTL262650:NTL262661 ODH262650:ODH262661 OND262650:OND262661 OWZ262650:OWZ262661 PGV262650:PGV262661 PQR262650:PQR262661 QAN262650:QAN262661 QKJ262650:QKJ262661 QUF262650:QUF262661 REB262650:REB262661 RNX262650:RNX262661 RXT262650:RXT262661 SHP262650:SHP262661 SRL262650:SRL262661 TBH262650:TBH262661 TLD262650:TLD262661 TUZ262650:TUZ262661 UEV262650:UEV262661 UOR262650:UOR262661 UYN262650:UYN262661 VIJ262650:VIJ262661 VSF262650:VSF262661 WCB262650:WCB262661 WLX262650:WLX262661 WVT262650:WVT262661 L328186:L328197 JH328186:JH328197 TD328186:TD328197 ACZ328186:ACZ328197 AMV328186:AMV328197 AWR328186:AWR328197 BGN328186:BGN328197 BQJ328186:BQJ328197 CAF328186:CAF328197 CKB328186:CKB328197 CTX328186:CTX328197 DDT328186:DDT328197 DNP328186:DNP328197 DXL328186:DXL328197 EHH328186:EHH328197 ERD328186:ERD328197 FAZ328186:FAZ328197 FKV328186:FKV328197 FUR328186:FUR328197 GEN328186:GEN328197 GOJ328186:GOJ328197 GYF328186:GYF328197 HIB328186:HIB328197 HRX328186:HRX328197 IBT328186:IBT328197 ILP328186:ILP328197 IVL328186:IVL328197 JFH328186:JFH328197 JPD328186:JPD328197 JYZ328186:JYZ328197 KIV328186:KIV328197 KSR328186:KSR328197 LCN328186:LCN328197 LMJ328186:LMJ328197 LWF328186:LWF328197 MGB328186:MGB328197 MPX328186:MPX328197 MZT328186:MZT328197 NJP328186:NJP328197 NTL328186:NTL328197 ODH328186:ODH328197 OND328186:OND328197 OWZ328186:OWZ328197 PGV328186:PGV328197 PQR328186:PQR328197 QAN328186:QAN328197 QKJ328186:QKJ328197 QUF328186:QUF328197 REB328186:REB328197 RNX328186:RNX328197 RXT328186:RXT328197 SHP328186:SHP328197 SRL328186:SRL328197 TBH328186:TBH328197 TLD328186:TLD328197 TUZ328186:TUZ328197 UEV328186:UEV328197 UOR328186:UOR328197 UYN328186:UYN328197 VIJ328186:VIJ328197 VSF328186:VSF328197 WCB328186:WCB328197 WLX328186:WLX328197 WVT328186:WVT328197 L393722:L393733 JH393722:JH393733 TD393722:TD393733 ACZ393722:ACZ393733 AMV393722:AMV393733 AWR393722:AWR393733 BGN393722:BGN393733 BQJ393722:BQJ393733 CAF393722:CAF393733 CKB393722:CKB393733 CTX393722:CTX393733 DDT393722:DDT393733 DNP393722:DNP393733 DXL393722:DXL393733 EHH393722:EHH393733 ERD393722:ERD393733 FAZ393722:FAZ393733 FKV393722:FKV393733 FUR393722:FUR393733 GEN393722:GEN393733 GOJ393722:GOJ393733 GYF393722:GYF393733 HIB393722:HIB393733 HRX393722:HRX393733 IBT393722:IBT393733 ILP393722:ILP393733 IVL393722:IVL393733 JFH393722:JFH393733 JPD393722:JPD393733 JYZ393722:JYZ393733 KIV393722:KIV393733 KSR393722:KSR393733 LCN393722:LCN393733 LMJ393722:LMJ393733 LWF393722:LWF393733 MGB393722:MGB393733 MPX393722:MPX393733 MZT393722:MZT393733 NJP393722:NJP393733 NTL393722:NTL393733 ODH393722:ODH393733 OND393722:OND393733 OWZ393722:OWZ393733 PGV393722:PGV393733 PQR393722:PQR393733 QAN393722:QAN393733 QKJ393722:QKJ393733 QUF393722:QUF393733 REB393722:REB393733 RNX393722:RNX393733 RXT393722:RXT393733 SHP393722:SHP393733 SRL393722:SRL393733 TBH393722:TBH393733 TLD393722:TLD393733 TUZ393722:TUZ393733 UEV393722:UEV393733 UOR393722:UOR393733 UYN393722:UYN393733 VIJ393722:VIJ393733 VSF393722:VSF393733 WCB393722:WCB393733 WLX393722:WLX393733 WVT393722:WVT393733 L459258:L459269 JH459258:JH459269 TD459258:TD459269 ACZ459258:ACZ459269 AMV459258:AMV459269 AWR459258:AWR459269 BGN459258:BGN459269 BQJ459258:BQJ459269 CAF459258:CAF459269 CKB459258:CKB459269 CTX459258:CTX459269 DDT459258:DDT459269 DNP459258:DNP459269 DXL459258:DXL459269 EHH459258:EHH459269 ERD459258:ERD459269 FAZ459258:FAZ459269 FKV459258:FKV459269 FUR459258:FUR459269 GEN459258:GEN459269 GOJ459258:GOJ459269 GYF459258:GYF459269 HIB459258:HIB459269 HRX459258:HRX459269 IBT459258:IBT459269 ILP459258:ILP459269 IVL459258:IVL459269 JFH459258:JFH459269 JPD459258:JPD459269 JYZ459258:JYZ459269 KIV459258:KIV459269 KSR459258:KSR459269 LCN459258:LCN459269 LMJ459258:LMJ459269 LWF459258:LWF459269 MGB459258:MGB459269 MPX459258:MPX459269 MZT459258:MZT459269 NJP459258:NJP459269 NTL459258:NTL459269 ODH459258:ODH459269 OND459258:OND459269 OWZ459258:OWZ459269 PGV459258:PGV459269 PQR459258:PQR459269 QAN459258:QAN459269 QKJ459258:QKJ459269 QUF459258:QUF459269 REB459258:REB459269 RNX459258:RNX459269 RXT459258:RXT459269 SHP459258:SHP459269 SRL459258:SRL459269 TBH459258:TBH459269 TLD459258:TLD459269 TUZ459258:TUZ459269 UEV459258:UEV459269 UOR459258:UOR459269 UYN459258:UYN459269 VIJ459258:VIJ459269 VSF459258:VSF459269 WCB459258:WCB459269 WLX459258:WLX459269 WVT459258:WVT459269 L524794:L524805 JH524794:JH524805 TD524794:TD524805 ACZ524794:ACZ524805 AMV524794:AMV524805 AWR524794:AWR524805 BGN524794:BGN524805 BQJ524794:BQJ524805 CAF524794:CAF524805 CKB524794:CKB524805 CTX524794:CTX524805 DDT524794:DDT524805 DNP524794:DNP524805 DXL524794:DXL524805 EHH524794:EHH524805 ERD524794:ERD524805 FAZ524794:FAZ524805 FKV524794:FKV524805 FUR524794:FUR524805 GEN524794:GEN524805 GOJ524794:GOJ524805 GYF524794:GYF524805 HIB524794:HIB524805 HRX524794:HRX524805 IBT524794:IBT524805 ILP524794:ILP524805 IVL524794:IVL524805 JFH524794:JFH524805 JPD524794:JPD524805 JYZ524794:JYZ524805 KIV524794:KIV524805 KSR524794:KSR524805 LCN524794:LCN524805 LMJ524794:LMJ524805 LWF524794:LWF524805 MGB524794:MGB524805 MPX524794:MPX524805 MZT524794:MZT524805 NJP524794:NJP524805 NTL524794:NTL524805 ODH524794:ODH524805 OND524794:OND524805 OWZ524794:OWZ524805 PGV524794:PGV524805 PQR524794:PQR524805 QAN524794:QAN524805 QKJ524794:QKJ524805 QUF524794:QUF524805 REB524794:REB524805 RNX524794:RNX524805 RXT524794:RXT524805 SHP524794:SHP524805 SRL524794:SRL524805 TBH524794:TBH524805 TLD524794:TLD524805 TUZ524794:TUZ524805 UEV524794:UEV524805 UOR524794:UOR524805 UYN524794:UYN524805 VIJ524794:VIJ524805 VSF524794:VSF524805 WCB524794:WCB524805 WLX524794:WLX524805 WVT524794:WVT524805 L590330:L590341 JH590330:JH590341 TD590330:TD590341 ACZ590330:ACZ590341 AMV590330:AMV590341 AWR590330:AWR590341 BGN590330:BGN590341 BQJ590330:BQJ590341 CAF590330:CAF590341 CKB590330:CKB590341 CTX590330:CTX590341 DDT590330:DDT590341 DNP590330:DNP590341 DXL590330:DXL590341 EHH590330:EHH590341 ERD590330:ERD590341 FAZ590330:FAZ590341 FKV590330:FKV590341 FUR590330:FUR590341 GEN590330:GEN590341 GOJ590330:GOJ590341 GYF590330:GYF590341 HIB590330:HIB590341 HRX590330:HRX590341 IBT590330:IBT590341 ILP590330:ILP590341 IVL590330:IVL590341 JFH590330:JFH590341 JPD590330:JPD590341 JYZ590330:JYZ590341 KIV590330:KIV590341 KSR590330:KSR590341 LCN590330:LCN590341 LMJ590330:LMJ590341 LWF590330:LWF590341 MGB590330:MGB590341 MPX590330:MPX590341 MZT590330:MZT590341 NJP590330:NJP590341 NTL590330:NTL590341 ODH590330:ODH590341 OND590330:OND590341 OWZ590330:OWZ590341 PGV590330:PGV590341 PQR590330:PQR590341 QAN590330:QAN590341 QKJ590330:QKJ590341 QUF590330:QUF590341 REB590330:REB590341 RNX590330:RNX590341 RXT590330:RXT590341 SHP590330:SHP590341 SRL590330:SRL590341 TBH590330:TBH590341 TLD590330:TLD590341 TUZ590330:TUZ590341 UEV590330:UEV590341 UOR590330:UOR590341 UYN590330:UYN590341 VIJ590330:VIJ590341 VSF590330:VSF590341 WCB590330:WCB590341 WLX590330:WLX590341 WVT590330:WVT590341 L655866:L655877 JH655866:JH655877 TD655866:TD655877 ACZ655866:ACZ655877 AMV655866:AMV655877 AWR655866:AWR655877 BGN655866:BGN655877 BQJ655866:BQJ655877 CAF655866:CAF655877 CKB655866:CKB655877 CTX655866:CTX655877 DDT655866:DDT655877 DNP655866:DNP655877 DXL655866:DXL655877 EHH655866:EHH655877 ERD655866:ERD655877 FAZ655866:FAZ655877 FKV655866:FKV655877 FUR655866:FUR655877 GEN655866:GEN655877 GOJ655866:GOJ655877 GYF655866:GYF655877 HIB655866:HIB655877 HRX655866:HRX655877 IBT655866:IBT655877 ILP655866:ILP655877 IVL655866:IVL655877 JFH655866:JFH655877 JPD655866:JPD655877 JYZ655866:JYZ655877 KIV655866:KIV655877 KSR655866:KSR655877 LCN655866:LCN655877 LMJ655866:LMJ655877 LWF655866:LWF655877 MGB655866:MGB655877 MPX655866:MPX655877 MZT655866:MZT655877 NJP655866:NJP655877 NTL655866:NTL655877 ODH655866:ODH655877 OND655866:OND655877 OWZ655866:OWZ655877 PGV655866:PGV655877 PQR655866:PQR655877 QAN655866:QAN655877 QKJ655866:QKJ655877 QUF655866:QUF655877 REB655866:REB655877 RNX655866:RNX655877 RXT655866:RXT655877 SHP655866:SHP655877 SRL655866:SRL655877 TBH655866:TBH655877 TLD655866:TLD655877 TUZ655866:TUZ655877 UEV655866:UEV655877 UOR655866:UOR655877 UYN655866:UYN655877 VIJ655866:VIJ655877 VSF655866:VSF655877 WCB655866:WCB655877 WLX655866:WLX655877 WVT655866:WVT655877 L721402:L721413 JH721402:JH721413 TD721402:TD721413 ACZ721402:ACZ721413 AMV721402:AMV721413 AWR721402:AWR721413 BGN721402:BGN721413 BQJ721402:BQJ721413 CAF721402:CAF721413 CKB721402:CKB721413 CTX721402:CTX721413 DDT721402:DDT721413 DNP721402:DNP721413 DXL721402:DXL721413 EHH721402:EHH721413 ERD721402:ERD721413 FAZ721402:FAZ721413 FKV721402:FKV721413 FUR721402:FUR721413 GEN721402:GEN721413 GOJ721402:GOJ721413 GYF721402:GYF721413 HIB721402:HIB721413 HRX721402:HRX721413 IBT721402:IBT721413 ILP721402:ILP721413 IVL721402:IVL721413 JFH721402:JFH721413 JPD721402:JPD721413 JYZ721402:JYZ721413 KIV721402:KIV721413 KSR721402:KSR721413 LCN721402:LCN721413 LMJ721402:LMJ721413 LWF721402:LWF721413 MGB721402:MGB721413 MPX721402:MPX721413 MZT721402:MZT721413 NJP721402:NJP721413 NTL721402:NTL721413 ODH721402:ODH721413 OND721402:OND721413 OWZ721402:OWZ721413 PGV721402:PGV721413 PQR721402:PQR721413 QAN721402:QAN721413 QKJ721402:QKJ721413 QUF721402:QUF721413 REB721402:REB721413 RNX721402:RNX721413 RXT721402:RXT721413 SHP721402:SHP721413 SRL721402:SRL721413 TBH721402:TBH721413 TLD721402:TLD721413 TUZ721402:TUZ721413 UEV721402:UEV721413 UOR721402:UOR721413 UYN721402:UYN721413 VIJ721402:VIJ721413 VSF721402:VSF721413 WCB721402:WCB721413 WLX721402:WLX721413 WVT721402:WVT721413 L786938:L786949 JH786938:JH786949 TD786938:TD786949 ACZ786938:ACZ786949 AMV786938:AMV786949 AWR786938:AWR786949 BGN786938:BGN786949 BQJ786938:BQJ786949 CAF786938:CAF786949 CKB786938:CKB786949 CTX786938:CTX786949 DDT786938:DDT786949 DNP786938:DNP786949 DXL786938:DXL786949 EHH786938:EHH786949 ERD786938:ERD786949 FAZ786938:FAZ786949 FKV786938:FKV786949 FUR786938:FUR786949 GEN786938:GEN786949 GOJ786938:GOJ786949 GYF786938:GYF786949 HIB786938:HIB786949 HRX786938:HRX786949 IBT786938:IBT786949 ILP786938:ILP786949 IVL786938:IVL786949 JFH786938:JFH786949 JPD786938:JPD786949 JYZ786938:JYZ786949 KIV786938:KIV786949 KSR786938:KSR786949 LCN786938:LCN786949 LMJ786938:LMJ786949 LWF786938:LWF786949 MGB786938:MGB786949 MPX786938:MPX786949 MZT786938:MZT786949 NJP786938:NJP786949 NTL786938:NTL786949 ODH786938:ODH786949 OND786938:OND786949 OWZ786938:OWZ786949 PGV786938:PGV786949 PQR786938:PQR786949 QAN786938:QAN786949 QKJ786938:QKJ786949 QUF786938:QUF786949 REB786938:REB786949 RNX786938:RNX786949 RXT786938:RXT786949 SHP786938:SHP786949 SRL786938:SRL786949 TBH786938:TBH786949 TLD786938:TLD786949 TUZ786938:TUZ786949 UEV786938:UEV786949 UOR786938:UOR786949 UYN786938:UYN786949 VIJ786938:VIJ786949 VSF786938:VSF786949 WCB786938:WCB786949 WLX786938:WLX786949 WVT786938:WVT786949 L852474:L852485 JH852474:JH852485 TD852474:TD852485 ACZ852474:ACZ852485 AMV852474:AMV852485 AWR852474:AWR852485 BGN852474:BGN852485 BQJ852474:BQJ852485 CAF852474:CAF852485 CKB852474:CKB852485 CTX852474:CTX852485 DDT852474:DDT852485 DNP852474:DNP852485 DXL852474:DXL852485 EHH852474:EHH852485 ERD852474:ERD852485 FAZ852474:FAZ852485 FKV852474:FKV852485 FUR852474:FUR852485 GEN852474:GEN852485 GOJ852474:GOJ852485 GYF852474:GYF852485 HIB852474:HIB852485 HRX852474:HRX852485 IBT852474:IBT852485 ILP852474:ILP852485 IVL852474:IVL852485 JFH852474:JFH852485 JPD852474:JPD852485 JYZ852474:JYZ852485 KIV852474:KIV852485 KSR852474:KSR852485 LCN852474:LCN852485 LMJ852474:LMJ852485 LWF852474:LWF852485 MGB852474:MGB852485 MPX852474:MPX852485 MZT852474:MZT852485 NJP852474:NJP852485 NTL852474:NTL852485 ODH852474:ODH852485 OND852474:OND852485 OWZ852474:OWZ852485 PGV852474:PGV852485 PQR852474:PQR852485 QAN852474:QAN852485 QKJ852474:QKJ852485 QUF852474:QUF852485 REB852474:REB852485 RNX852474:RNX852485 RXT852474:RXT852485 SHP852474:SHP852485 SRL852474:SRL852485 TBH852474:TBH852485 TLD852474:TLD852485 TUZ852474:TUZ852485 UEV852474:UEV852485 UOR852474:UOR852485 UYN852474:UYN852485 VIJ852474:VIJ852485 VSF852474:VSF852485 WCB852474:WCB852485 WLX852474:WLX852485 WVT852474:WVT852485 L918010:L918021 JH918010:JH918021 TD918010:TD918021 ACZ918010:ACZ918021 AMV918010:AMV918021 AWR918010:AWR918021 BGN918010:BGN918021 BQJ918010:BQJ918021 CAF918010:CAF918021 CKB918010:CKB918021 CTX918010:CTX918021 DDT918010:DDT918021 DNP918010:DNP918021 DXL918010:DXL918021 EHH918010:EHH918021 ERD918010:ERD918021 FAZ918010:FAZ918021 FKV918010:FKV918021 FUR918010:FUR918021 GEN918010:GEN918021 GOJ918010:GOJ918021 GYF918010:GYF918021 HIB918010:HIB918021 HRX918010:HRX918021 IBT918010:IBT918021 ILP918010:ILP918021 IVL918010:IVL918021 JFH918010:JFH918021 JPD918010:JPD918021 JYZ918010:JYZ918021 KIV918010:KIV918021 KSR918010:KSR918021 LCN918010:LCN918021 LMJ918010:LMJ918021 LWF918010:LWF918021 MGB918010:MGB918021 MPX918010:MPX918021 MZT918010:MZT918021 NJP918010:NJP918021 NTL918010:NTL918021 ODH918010:ODH918021 OND918010:OND918021 OWZ918010:OWZ918021 PGV918010:PGV918021 PQR918010:PQR918021 QAN918010:QAN918021 QKJ918010:QKJ918021 QUF918010:QUF918021 REB918010:REB918021 RNX918010:RNX918021 RXT918010:RXT918021 SHP918010:SHP918021 SRL918010:SRL918021 TBH918010:TBH918021 TLD918010:TLD918021 TUZ918010:TUZ918021 UEV918010:UEV918021 UOR918010:UOR918021 UYN918010:UYN918021 VIJ918010:VIJ918021 VSF918010:VSF918021 WCB918010:WCB918021 WLX918010:WLX918021 WVT918010:WVT918021 L983546:L983557 JH983546:JH983557 TD983546:TD983557 ACZ983546:ACZ983557 AMV983546:AMV983557 AWR983546:AWR983557 BGN983546:BGN983557 BQJ983546:BQJ983557 CAF983546:CAF983557 CKB983546:CKB983557 CTX983546:CTX983557 DDT983546:DDT983557 DNP983546:DNP983557 DXL983546:DXL983557 EHH983546:EHH983557 ERD983546:ERD983557 FAZ983546:FAZ983557 FKV983546:FKV983557 FUR983546:FUR983557 GEN983546:GEN983557 GOJ983546:GOJ983557 GYF983546:GYF983557 HIB983546:HIB983557 HRX983546:HRX983557 IBT983546:IBT983557 ILP983546:ILP983557 IVL983546:IVL983557 JFH983546:JFH983557 JPD983546:JPD983557 JYZ983546:JYZ983557 KIV983546:KIV983557 KSR983546:KSR983557 LCN983546:LCN983557 LMJ983546:LMJ983557 LWF983546:LWF983557 MGB983546:MGB983557 MPX983546:MPX983557 MZT983546:MZT983557 NJP983546:NJP983557 NTL983546:NTL983557 ODH983546:ODH983557 OND983546:OND983557 OWZ983546:OWZ983557 PGV983546:PGV983557 PQR983546:PQR983557 QAN983546:QAN983557 QKJ983546:QKJ983557 QUF983546:QUF983557 REB983546:REB983557 RNX983546:RNX983557 RXT983546:RXT983557 SHP983546:SHP983557 SRL983546:SRL983557 TBH983546:TBH983557 TLD983546:TLD983557 TUZ983546:TUZ983557 UEV983546:UEV983557 UOR983546:UOR983557 UYN983546:UYN983557 VIJ983546:VIJ983557 VSF983546:VSF983557 WCB983546:WCB983557 WLX983546:WLX983557 WVT983546:WVT983557">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0"/>
  <sheetViews>
    <sheetView tabSelected="1" topLeftCell="A37" workbookViewId="0">
      <selection activeCell="O54" sqref="O54"/>
    </sheetView>
  </sheetViews>
  <sheetFormatPr defaultRowHeight="13.5"/>
  <cols>
    <col min="1" max="1" width="9" style="38"/>
    <col min="2" max="2" width="14" style="38" customWidth="1"/>
    <col min="3" max="19" width="9" style="38"/>
    <col min="20" max="20" width="15.625" style="38" customWidth="1"/>
    <col min="21" max="16384" width="9" style="38"/>
  </cols>
  <sheetData>
    <row r="1" spans="1:35">
      <c r="A1" s="168" t="s">
        <v>294</v>
      </c>
      <c r="B1" s="168"/>
      <c r="C1" s="168"/>
      <c r="D1" s="168"/>
      <c r="E1" s="168"/>
      <c r="F1" s="168"/>
      <c r="G1" s="168"/>
      <c r="H1" s="168"/>
      <c r="I1" s="168"/>
      <c r="J1" s="168"/>
      <c r="K1" s="168"/>
      <c r="L1" s="168"/>
      <c r="M1" s="168"/>
      <c r="N1" s="168"/>
      <c r="O1" s="168"/>
      <c r="P1" s="168"/>
      <c r="Q1" s="168"/>
      <c r="S1" s="169" t="s">
        <v>60</v>
      </c>
      <c r="T1" s="170"/>
      <c r="U1" s="170"/>
      <c r="V1" s="170"/>
      <c r="W1" s="170"/>
      <c r="X1" s="170"/>
      <c r="Y1" s="170"/>
      <c r="Z1" s="170"/>
      <c r="AA1" s="170"/>
      <c r="AB1" s="170"/>
      <c r="AC1" s="170"/>
      <c r="AD1" s="170"/>
      <c r="AE1" s="170"/>
      <c r="AF1" s="170"/>
      <c r="AG1" s="170"/>
      <c r="AH1" s="170"/>
      <c r="AI1" s="170"/>
    </row>
    <row r="2" spans="1:35">
      <c r="S2" s="171" t="s">
        <v>61</v>
      </c>
      <c r="T2" s="171" t="s">
        <v>62</v>
      </c>
      <c r="U2" s="171" t="s">
        <v>191</v>
      </c>
      <c r="V2" s="171"/>
      <c r="W2" s="171" t="s">
        <v>192</v>
      </c>
      <c r="X2" s="171"/>
      <c r="Y2" s="171"/>
      <c r="Z2" s="171"/>
      <c r="AA2" s="171"/>
      <c r="AB2" s="171"/>
      <c r="AC2" s="171" t="s">
        <v>65</v>
      </c>
      <c r="AD2" s="171"/>
      <c r="AE2" s="171"/>
      <c r="AF2" s="171"/>
      <c r="AG2" s="171"/>
      <c r="AH2" s="171" t="s">
        <v>66</v>
      </c>
      <c r="AI2" s="171" t="s">
        <v>67</v>
      </c>
    </row>
    <row r="3" spans="1:35" ht="14.25">
      <c r="A3" s="39" t="s">
        <v>61</v>
      </c>
      <c r="B3" s="39" t="s">
        <v>62</v>
      </c>
      <c r="C3" s="39" t="s">
        <v>268</v>
      </c>
      <c r="D3" s="39"/>
      <c r="E3" s="39"/>
      <c r="F3" s="39" t="s">
        <v>269</v>
      </c>
      <c r="G3" s="39"/>
      <c r="H3" s="39"/>
      <c r="I3" s="39"/>
      <c r="J3" s="39"/>
      <c r="K3" s="39"/>
      <c r="L3" s="39" t="s">
        <v>295</v>
      </c>
      <c r="M3" s="39"/>
      <c r="N3" s="39"/>
      <c r="O3" s="39"/>
      <c r="P3" s="39" t="s">
        <v>67</v>
      </c>
      <c r="Q3" s="39" t="s">
        <v>66</v>
      </c>
      <c r="S3" s="171"/>
      <c r="T3" s="171"/>
      <c r="U3" s="40" t="s">
        <v>68</v>
      </c>
      <c r="V3" s="40" t="s">
        <v>114</v>
      </c>
      <c r="W3" s="41" t="s">
        <v>102</v>
      </c>
      <c r="X3" s="41" t="s">
        <v>152</v>
      </c>
      <c r="Y3" s="41" t="s">
        <v>72</v>
      </c>
      <c r="Z3" s="41" t="s">
        <v>103</v>
      </c>
      <c r="AA3" s="41" t="s">
        <v>106</v>
      </c>
      <c r="AB3" s="41" t="s">
        <v>104</v>
      </c>
      <c r="AC3" s="41" t="s">
        <v>117</v>
      </c>
      <c r="AD3" s="41" t="s">
        <v>118</v>
      </c>
      <c r="AE3" s="41" t="s">
        <v>426</v>
      </c>
      <c r="AF3" s="42" t="s">
        <v>106</v>
      </c>
      <c r="AG3" s="41" t="s">
        <v>427</v>
      </c>
      <c r="AH3" s="171"/>
      <c r="AI3" s="171"/>
    </row>
    <row r="4" spans="1:35" ht="14.25">
      <c r="A4" s="39"/>
      <c r="B4" s="39"/>
      <c r="C4" s="39" t="s">
        <v>270</v>
      </c>
      <c r="D4" s="39" t="s">
        <v>296</v>
      </c>
      <c r="E4" s="39" t="s">
        <v>297</v>
      </c>
      <c r="F4" s="39" t="s">
        <v>272</v>
      </c>
      <c r="G4" s="39" t="s">
        <v>273</v>
      </c>
      <c r="H4" s="39" t="s">
        <v>274</v>
      </c>
      <c r="I4" s="39" t="s">
        <v>275</v>
      </c>
      <c r="J4" s="39" t="s">
        <v>276</v>
      </c>
      <c r="K4" s="39" t="s">
        <v>277</v>
      </c>
      <c r="L4" s="39" t="s">
        <v>279</v>
      </c>
      <c r="M4" s="39" t="s">
        <v>280</v>
      </c>
      <c r="N4" s="39" t="s">
        <v>276</v>
      </c>
      <c r="O4" s="39" t="s">
        <v>281</v>
      </c>
      <c r="P4" s="39"/>
      <c r="Q4" s="39"/>
      <c r="S4" s="175" t="s">
        <v>428</v>
      </c>
      <c r="T4" s="175">
        <v>20184226022</v>
      </c>
      <c r="U4" s="41">
        <v>82</v>
      </c>
      <c r="V4" s="175">
        <f>AVERAGE(U4:U15)</f>
        <v>86.142857142857139</v>
      </c>
      <c r="W4" s="43"/>
      <c r="X4" s="43"/>
      <c r="Y4" s="43"/>
      <c r="Z4" s="41"/>
      <c r="AA4" s="41"/>
      <c r="AB4" s="175">
        <f>SUM(AA4:AA15)</f>
        <v>0</v>
      </c>
      <c r="AC4" s="175" t="s">
        <v>429</v>
      </c>
      <c r="AD4" s="41"/>
      <c r="AE4" s="41"/>
      <c r="AF4" s="176"/>
      <c r="AG4" s="172">
        <f>SUM(AF4:AF15)</f>
        <v>0</v>
      </c>
      <c r="AH4" s="172">
        <f>V4*0.1+AB4*0.8+AG4*0.1</f>
        <v>8.6142857142857139</v>
      </c>
      <c r="AI4" s="172">
        <f>AH4*0.4</f>
        <v>3.4457142857142857</v>
      </c>
    </row>
    <row r="5" spans="1:35" ht="14.25">
      <c r="A5" s="39" t="s">
        <v>430</v>
      </c>
      <c r="B5" s="39">
        <v>20184226022</v>
      </c>
      <c r="C5" s="39">
        <v>82</v>
      </c>
      <c r="D5" s="39">
        <v>3</v>
      </c>
      <c r="E5" s="39">
        <v>86.111111111111114</v>
      </c>
      <c r="F5" s="39"/>
      <c r="G5" s="39"/>
      <c r="H5" s="39"/>
      <c r="I5" s="39"/>
      <c r="J5" s="39"/>
      <c r="K5" s="39">
        <v>0</v>
      </c>
      <c r="L5" s="39"/>
      <c r="M5" s="39"/>
      <c r="N5" s="39"/>
      <c r="O5" s="39">
        <v>60</v>
      </c>
      <c r="P5" s="39">
        <v>3.4457142857142857</v>
      </c>
      <c r="Q5" s="39">
        <v>18.056825396825399</v>
      </c>
      <c r="S5" s="175"/>
      <c r="T5" s="175"/>
      <c r="U5" s="44">
        <v>95</v>
      </c>
      <c r="V5" s="175"/>
      <c r="W5" s="43"/>
      <c r="X5" s="43"/>
      <c r="Y5" s="43"/>
      <c r="Z5" s="41"/>
      <c r="AA5" s="41"/>
      <c r="AB5" s="175"/>
      <c r="AC5" s="175"/>
      <c r="AD5" s="41"/>
      <c r="AE5" s="41"/>
      <c r="AF5" s="177"/>
      <c r="AG5" s="173"/>
      <c r="AH5" s="173"/>
      <c r="AI5" s="173"/>
    </row>
    <row r="6" spans="1:35" ht="14.25">
      <c r="A6" s="39"/>
      <c r="B6" s="39"/>
      <c r="C6" s="39">
        <v>95</v>
      </c>
      <c r="D6" s="39">
        <v>3</v>
      </c>
      <c r="E6" s="39"/>
      <c r="F6" s="39"/>
      <c r="G6" s="39"/>
      <c r="H6" s="39"/>
      <c r="I6" s="39"/>
      <c r="J6" s="39"/>
      <c r="K6" s="39"/>
      <c r="L6" s="39"/>
      <c r="M6" s="39"/>
      <c r="N6" s="39"/>
      <c r="O6" s="39"/>
      <c r="P6" s="39"/>
      <c r="Q6" s="39"/>
      <c r="S6" s="175"/>
      <c r="T6" s="175"/>
      <c r="U6" s="41">
        <v>86</v>
      </c>
      <c r="V6" s="175"/>
      <c r="W6" s="43"/>
      <c r="X6" s="43"/>
      <c r="Y6" s="43"/>
      <c r="Z6" s="41"/>
      <c r="AA6" s="41"/>
      <c r="AB6" s="175"/>
      <c r="AC6" s="175"/>
      <c r="AD6" s="41"/>
      <c r="AE6" s="41"/>
      <c r="AF6" s="177"/>
      <c r="AG6" s="173"/>
      <c r="AH6" s="173"/>
      <c r="AI6" s="173"/>
    </row>
    <row r="7" spans="1:35" ht="14.25">
      <c r="A7" s="39"/>
      <c r="B7" s="39"/>
      <c r="C7" s="39">
        <v>86</v>
      </c>
      <c r="D7" s="39">
        <v>3</v>
      </c>
      <c r="E7" s="39"/>
      <c r="F7" s="39"/>
      <c r="G7" s="39"/>
      <c r="H7" s="39"/>
      <c r="I7" s="39"/>
      <c r="J7" s="39"/>
      <c r="K7" s="39"/>
      <c r="L7" s="39"/>
      <c r="M7" s="39"/>
      <c r="N7" s="39"/>
      <c r="O7" s="39"/>
      <c r="P7" s="39"/>
      <c r="Q7" s="39"/>
      <c r="S7" s="175"/>
      <c r="T7" s="175"/>
      <c r="U7" s="41">
        <v>90</v>
      </c>
      <c r="V7" s="175"/>
      <c r="W7" s="43"/>
      <c r="X7" s="43"/>
      <c r="Y7" s="43"/>
      <c r="Z7" s="41"/>
      <c r="AA7" s="41"/>
      <c r="AB7" s="175"/>
      <c r="AC7" s="175"/>
      <c r="AD7" s="41"/>
      <c r="AE7" s="41"/>
      <c r="AF7" s="178"/>
      <c r="AG7" s="173"/>
      <c r="AH7" s="173"/>
      <c r="AI7" s="173"/>
    </row>
    <row r="8" spans="1:35" ht="14.25">
      <c r="A8" s="39"/>
      <c r="B8" s="39"/>
      <c r="C8" s="39">
        <v>90</v>
      </c>
      <c r="D8" s="39">
        <v>3</v>
      </c>
      <c r="E8" s="39"/>
      <c r="F8" s="39"/>
      <c r="G8" s="39"/>
      <c r="H8" s="39"/>
      <c r="I8" s="39"/>
      <c r="J8" s="39"/>
      <c r="K8" s="39"/>
      <c r="L8" s="39"/>
      <c r="M8" s="39"/>
      <c r="N8" s="39"/>
      <c r="O8" s="39"/>
      <c r="P8" s="39"/>
      <c r="Q8" s="39"/>
      <c r="S8" s="175"/>
      <c r="T8" s="175"/>
      <c r="U8" s="41">
        <v>77</v>
      </c>
      <c r="V8" s="175"/>
      <c r="W8" s="43"/>
      <c r="X8" s="43"/>
      <c r="Y8" s="43"/>
      <c r="Z8" s="41"/>
      <c r="AA8" s="41"/>
      <c r="AB8" s="175"/>
      <c r="AC8" s="175" t="s">
        <v>157</v>
      </c>
      <c r="AD8" s="41"/>
      <c r="AE8" s="41"/>
      <c r="AF8" s="176"/>
      <c r="AG8" s="173"/>
      <c r="AH8" s="173"/>
      <c r="AI8" s="173"/>
    </row>
    <row r="9" spans="1:35" ht="14.25">
      <c r="A9" s="39"/>
      <c r="B9" s="39"/>
      <c r="C9" s="39">
        <v>77</v>
      </c>
      <c r="D9" s="39">
        <v>3</v>
      </c>
      <c r="E9" s="39"/>
      <c r="F9" s="39"/>
      <c r="G9" s="39"/>
      <c r="H9" s="39"/>
      <c r="I9" s="39"/>
      <c r="J9" s="39"/>
      <c r="K9" s="39"/>
      <c r="L9" s="39"/>
      <c r="M9" s="39"/>
      <c r="N9" s="39"/>
      <c r="O9" s="39"/>
      <c r="P9" s="39"/>
      <c r="Q9" s="39"/>
      <c r="S9" s="175"/>
      <c r="T9" s="175"/>
      <c r="U9" s="41">
        <v>87</v>
      </c>
      <c r="V9" s="175"/>
      <c r="W9" s="43"/>
      <c r="X9" s="43"/>
      <c r="Y9" s="43"/>
      <c r="Z9" s="41"/>
      <c r="AA9" s="41"/>
      <c r="AB9" s="175"/>
      <c r="AC9" s="175"/>
      <c r="AD9" s="41"/>
      <c r="AE9" s="41"/>
      <c r="AF9" s="177"/>
      <c r="AG9" s="173"/>
      <c r="AH9" s="173"/>
      <c r="AI9" s="173"/>
    </row>
    <row r="10" spans="1:35" ht="14.25">
      <c r="A10" s="39"/>
      <c r="B10" s="39"/>
      <c r="C10" s="39">
        <v>87</v>
      </c>
      <c r="D10" s="39">
        <v>2</v>
      </c>
      <c r="E10" s="39"/>
      <c r="F10" s="39"/>
      <c r="G10" s="39"/>
      <c r="H10" s="39"/>
      <c r="I10" s="39"/>
      <c r="J10" s="39"/>
      <c r="K10" s="39"/>
      <c r="L10" s="39"/>
      <c r="M10" s="39"/>
      <c r="N10" s="39"/>
      <c r="O10" s="39"/>
      <c r="P10" s="39"/>
      <c r="Q10" s="39"/>
      <c r="S10" s="175"/>
      <c r="T10" s="175"/>
      <c r="U10" s="41">
        <v>86</v>
      </c>
      <c r="V10" s="175"/>
      <c r="W10" s="43"/>
      <c r="X10" s="43"/>
      <c r="Y10" s="43"/>
      <c r="Z10" s="41"/>
      <c r="AA10" s="41"/>
      <c r="AB10" s="175"/>
      <c r="AC10" s="175"/>
      <c r="AD10" s="41"/>
      <c r="AE10" s="41"/>
      <c r="AF10" s="177"/>
      <c r="AG10" s="173"/>
      <c r="AH10" s="173"/>
      <c r="AI10" s="173"/>
    </row>
    <row r="11" spans="1:35" ht="14.25">
      <c r="A11" s="39"/>
      <c r="B11" s="39"/>
      <c r="C11" s="39">
        <v>86</v>
      </c>
      <c r="D11" s="39">
        <v>1</v>
      </c>
      <c r="E11" s="39"/>
      <c r="F11" s="39"/>
      <c r="G11" s="39"/>
      <c r="H11" s="39"/>
      <c r="I11" s="39"/>
      <c r="J11" s="39"/>
      <c r="K11" s="39"/>
      <c r="L11" s="39"/>
      <c r="M11" s="39"/>
      <c r="N11" s="39"/>
      <c r="O11" s="39"/>
      <c r="P11" s="39"/>
      <c r="Q11" s="39"/>
      <c r="S11" s="175"/>
      <c r="T11" s="175"/>
      <c r="U11" s="41"/>
      <c r="V11" s="175"/>
      <c r="W11" s="43"/>
      <c r="X11" s="43"/>
      <c r="Y11" s="43"/>
      <c r="Z11" s="41"/>
      <c r="AA11" s="41"/>
      <c r="AB11" s="175"/>
      <c r="AC11" s="175"/>
      <c r="AD11" s="41"/>
      <c r="AE11" s="41"/>
      <c r="AF11" s="178"/>
      <c r="AG11" s="173"/>
      <c r="AH11" s="173"/>
      <c r="AI11" s="173"/>
    </row>
    <row r="12" spans="1:35" ht="14.25">
      <c r="A12" s="39"/>
      <c r="B12" s="39"/>
      <c r="C12" s="39"/>
      <c r="D12" s="39"/>
      <c r="E12" s="39"/>
      <c r="F12" s="39"/>
      <c r="G12" s="39"/>
      <c r="H12" s="39"/>
      <c r="I12" s="39"/>
      <c r="J12" s="39"/>
      <c r="K12" s="39"/>
      <c r="L12" s="39"/>
      <c r="M12" s="39"/>
      <c r="N12" s="39"/>
      <c r="O12" s="39"/>
      <c r="P12" s="39"/>
      <c r="Q12" s="39"/>
      <c r="S12" s="175"/>
      <c r="T12" s="175"/>
      <c r="U12" s="41"/>
      <c r="V12" s="175"/>
      <c r="W12" s="43"/>
      <c r="X12" s="43"/>
      <c r="Y12" s="43"/>
      <c r="Z12" s="41"/>
      <c r="AA12" s="41"/>
      <c r="AB12" s="175"/>
      <c r="AC12" s="175" t="s">
        <v>84</v>
      </c>
      <c r="AD12" s="41"/>
      <c r="AE12" s="41"/>
      <c r="AF12" s="176"/>
      <c r="AG12" s="173"/>
      <c r="AH12" s="173"/>
      <c r="AI12" s="173"/>
    </row>
    <row r="13" spans="1:35" ht="14.25">
      <c r="A13" s="39"/>
      <c r="B13" s="39"/>
      <c r="C13" s="39"/>
      <c r="D13" s="39"/>
      <c r="E13" s="39"/>
      <c r="F13" s="39"/>
      <c r="G13" s="39"/>
      <c r="H13" s="39"/>
      <c r="I13" s="39"/>
      <c r="J13" s="39"/>
      <c r="K13" s="39"/>
      <c r="L13" s="39"/>
      <c r="M13" s="39"/>
      <c r="N13" s="39"/>
      <c r="O13" s="39"/>
      <c r="P13" s="39"/>
      <c r="Q13" s="39"/>
      <c r="S13" s="175"/>
      <c r="T13" s="175"/>
      <c r="U13" s="41"/>
      <c r="V13" s="175"/>
      <c r="W13" s="43"/>
      <c r="X13" s="43"/>
      <c r="Y13" s="43"/>
      <c r="Z13" s="41"/>
      <c r="AA13" s="41"/>
      <c r="AB13" s="175"/>
      <c r="AC13" s="175"/>
      <c r="AD13" s="41"/>
      <c r="AE13" s="41"/>
      <c r="AF13" s="177"/>
      <c r="AG13" s="173"/>
      <c r="AH13" s="173"/>
      <c r="AI13" s="173"/>
    </row>
    <row r="14" spans="1:35" ht="14.25">
      <c r="A14" s="39"/>
      <c r="B14" s="39"/>
      <c r="C14" s="39"/>
      <c r="D14" s="39"/>
      <c r="E14" s="39"/>
      <c r="F14" s="39"/>
      <c r="G14" s="39"/>
      <c r="H14" s="39"/>
      <c r="I14" s="39"/>
      <c r="J14" s="39"/>
      <c r="K14" s="39"/>
      <c r="L14" s="39"/>
      <c r="M14" s="39"/>
      <c r="N14" s="39"/>
      <c r="O14" s="39"/>
      <c r="P14" s="39"/>
      <c r="Q14" s="39"/>
      <c r="S14" s="175"/>
      <c r="T14" s="175"/>
      <c r="U14" s="41"/>
      <c r="V14" s="175"/>
      <c r="W14" s="43"/>
      <c r="X14" s="43"/>
      <c r="Y14" s="43"/>
      <c r="Z14" s="41"/>
      <c r="AA14" s="41"/>
      <c r="AB14" s="175"/>
      <c r="AC14" s="175"/>
      <c r="AD14" s="41"/>
      <c r="AE14" s="41"/>
      <c r="AF14" s="177"/>
      <c r="AG14" s="173"/>
      <c r="AH14" s="173"/>
      <c r="AI14" s="173"/>
    </row>
    <row r="15" spans="1:35" ht="14.25">
      <c r="A15" s="39"/>
      <c r="B15" s="39"/>
      <c r="C15" s="39"/>
      <c r="D15" s="39"/>
      <c r="E15" s="39"/>
      <c r="F15" s="39"/>
      <c r="G15" s="39"/>
      <c r="H15" s="39"/>
      <c r="I15" s="39"/>
      <c r="J15" s="39"/>
      <c r="K15" s="39"/>
      <c r="L15" s="39"/>
      <c r="M15" s="39"/>
      <c r="N15" s="39"/>
      <c r="O15" s="39"/>
      <c r="P15" s="39"/>
      <c r="Q15" s="39"/>
      <c r="S15" s="175"/>
      <c r="T15" s="175"/>
      <c r="U15" s="41"/>
      <c r="V15" s="175"/>
      <c r="W15" s="43"/>
      <c r="X15" s="43"/>
      <c r="Y15" s="43"/>
      <c r="Z15" s="41"/>
      <c r="AA15" s="41"/>
      <c r="AB15" s="175"/>
      <c r="AC15" s="175"/>
      <c r="AD15" s="41"/>
      <c r="AE15" s="41"/>
      <c r="AF15" s="178"/>
      <c r="AG15" s="174"/>
      <c r="AH15" s="174"/>
      <c r="AI15" s="174"/>
    </row>
    <row r="16" spans="1:35" ht="14.25">
      <c r="A16" s="39" t="s">
        <v>288</v>
      </c>
      <c r="B16" s="39"/>
      <c r="C16" s="39" t="s">
        <v>289</v>
      </c>
      <c r="D16" s="39" t="s">
        <v>300</v>
      </c>
      <c r="E16" s="39" t="s">
        <v>290</v>
      </c>
      <c r="F16" s="39" t="s">
        <v>291</v>
      </c>
      <c r="G16" s="39" t="s">
        <v>291</v>
      </c>
      <c r="H16" s="39" t="s">
        <v>292</v>
      </c>
      <c r="I16" s="39" t="s">
        <v>292</v>
      </c>
      <c r="J16" s="39" t="s">
        <v>291</v>
      </c>
      <c r="K16" s="39" t="s">
        <v>290</v>
      </c>
      <c r="L16" s="39" t="s">
        <v>292</v>
      </c>
      <c r="M16" s="39" t="s">
        <v>293</v>
      </c>
      <c r="N16" s="39" t="s">
        <v>291</v>
      </c>
      <c r="O16" s="39" t="s">
        <v>290</v>
      </c>
      <c r="P16" s="39" t="s">
        <v>290</v>
      </c>
      <c r="Q16" s="39" t="s">
        <v>290</v>
      </c>
      <c r="S16" s="45"/>
      <c r="T16" s="45"/>
      <c r="U16" s="45"/>
      <c r="V16" s="45"/>
      <c r="W16" s="45"/>
      <c r="X16" s="45"/>
      <c r="Y16" s="45"/>
      <c r="Z16" s="45"/>
      <c r="AA16" s="45"/>
      <c r="AB16" s="45"/>
      <c r="AC16" s="45"/>
      <c r="AD16" s="45"/>
      <c r="AE16" s="45"/>
      <c r="AF16" s="46"/>
      <c r="AG16" s="45"/>
      <c r="AH16" s="45"/>
      <c r="AI16" s="45"/>
    </row>
    <row r="17" spans="1:35">
      <c r="S17" s="171" t="s">
        <v>61</v>
      </c>
      <c r="T17" s="171" t="s">
        <v>62</v>
      </c>
      <c r="U17" s="171" t="s">
        <v>97</v>
      </c>
      <c r="V17" s="171"/>
      <c r="W17" s="171" t="s">
        <v>113</v>
      </c>
      <c r="X17" s="171"/>
      <c r="Y17" s="171"/>
      <c r="Z17" s="171"/>
      <c r="AA17" s="171"/>
      <c r="AB17" s="171"/>
      <c r="AC17" s="171" t="s">
        <v>65</v>
      </c>
      <c r="AD17" s="171"/>
      <c r="AE17" s="171"/>
      <c r="AF17" s="171"/>
      <c r="AG17" s="171"/>
      <c r="AH17" s="171" t="s">
        <v>66</v>
      </c>
      <c r="AI17" s="171" t="s">
        <v>67</v>
      </c>
    </row>
    <row r="18" spans="1:35" ht="14.25">
      <c r="A18" s="39" t="s">
        <v>61</v>
      </c>
      <c r="B18" s="39" t="s">
        <v>62</v>
      </c>
      <c r="C18" s="39" t="s">
        <v>268</v>
      </c>
      <c r="D18" s="39"/>
      <c r="E18" s="39"/>
      <c r="F18" s="39" t="s">
        <v>269</v>
      </c>
      <c r="G18" s="39"/>
      <c r="H18" s="39"/>
      <c r="I18" s="39"/>
      <c r="J18" s="39"/>
      <c r="K18" s="39"/>
      <c r="L18" s="39" t="s">
        <v>295</v>
      </c>
      <c r="M18" s="39"/>
      <c r="N18" s="39"/>
      <c r="O18" s="39"/>
      <c r="P18" s="39" t="s">
        <v>67</v>
      </c>
      <c r="Q18" s="39" t="s">
        <v>66</v>
      </c>
      <c r="S18" s="171"/>
      <c r="T18" s="171"/>
      <c r="U18" s="40" t="s">
        <v>68</v>
      </c>
      <c r="V18" s="40" t="s">
        <v>114</v>
      </c>
      <c r="W18" s="41" t="s">
        <v>70</v>
      </c>
      <c r="X18" s="41" t="s">
        <v>152</v>
      </c>
      <c r="Y18" s="41" t="s">
        <v>195</v>
      </c>
      <c r="Z18" s="41" t="s">
        <v>103</v>
      </c>
      <c r="AA18" s="41" t="s">
        <v>106</v>
      </c>
      <c r="AB18" s="41" t="s">
        <v>104</v>
      </c>
      <c r="AC18" s="41" t="s">
        <v>206</v>
      </c>
      <c r="AD18" s="41" t="s">
        <v>431</v>
      </c>
      <c r="AE18" s="41" t="s">
        <v>197</v>
      </c>
      <c r="AF18" s="42" t="s">
        <v>106</v>
      </c>
      <c r="AG18" s="41" t="s">
        <v>80</v>
      </c>
      <c r="AH18" s="171"/>
      <c r="AI18" s="171"/>
    </row>
    <row r="19" spans="1:35" ht="14.25">
      <c r="A19" s="39"/>
      <c r="B19" s="39"/>
      <c r="C19" s="39" t="s">
        <v>270</v>
      </c>
      <c r="D19" s="39" t="s">
        <v>296</v>
      </c>
      <c r="E19" s="39" t="s">
        <v>297</v>
      </c>
      <c r="F19" s="39" t="s">
        <v>272</v>
      </c>
      <c r="G19" s="39" t="s">
        <v>273</v>
      </c>
      <c r="H19" s="39" t="s">
        <v>274</v>
      </c>
      <c r="I19" s="39" t="s">
        <v>275</v>
      </c>
      <c r="J19" s="39" t="s">
        <v>276</v>
      </c>
      <c r="K19" s="39" t="s">
        <v>277</v>
      </c>
      <c r="L19" s="39" t="s">
        <v>279</v>
      </c>
      <c r="M19" s="39" t="s">
        <v>280</v>
      </c>
      <c r="N19" s="39" t="s">
        <v>276</v>
      </c>
      <c r="O19" s="39" t="s">
        <v>281</v>
      </c>
      <c r="P19" s="39"/>
      <c r="Q19" s="39"/>
      <c r="S19" s="175" t="s">
        <v>432</v>
      </c>
      <c r="T19" s="175">
        <v>20184226023</v>
      </c>
      <c r="U19" s="41">
        <v>95</v>
      </c>
      <c r="V19" s="175">
        <f>AVERAGE(U19:U30)</f>
        <v>90.375</v>
      </c>
      <c r="W19" s="43"/>
      <c r="X19" s="43"/>
      <c r="Y19" s="43"/>
      <c r="Z19" s="41"/>
      <c r="AA19" s="41"/>
      <c r="AB19" s="175">
        <f>SUM(AA19:AA30)</f>
        <v>0</v>
      </c>
      <c r="AC19" s="175" t="s">
        <v>82</v>
      </c>
      <c r="AD19" s="41" t="s">
        <v>433</v>
      </c>
      <c r="AE19" s="41" t="s">
        <v>434</v>
      </c>
      <c r="AF19" s="179">
        <v>6</v>
      </c>
      <c r="AG19" s="175">
        <f>SUM(AF19:AF30)</f>
        <v>6</v>
      </c>
      <c r="AH19" s="175">
        <f>V19*0.1+AB19*0.8+AG19*0.1</f>
        <v>9.6374999999999993</v>
      </c>
      <c r="AI19" s="175">
        <f>AH19*0.4</f>
        <v>3.855</v>
      </c>
    </row>
    <row r="20" spans="1:35" ht="14.25">
      <c r="A20" s="39" t="s">
        <v>435</v>
      </c>
      <c r="B20" s="39">
        <v>20184226023</v>
      </c>
      <c r="C20" s="39">
        <v>95</v>
      </c>
      <c r="D20" s="39">
        <v>3</v>
      </c>
      <c r="E20" s="39">
        <v>90.857142857142861</v>
      </c>
      <c r="F20" s="39"/>
      <c r="G20" s="39"/>
      <c r="H20" s="39"/>
      <c r="I20" s="39"/>
      <c r="J20" s="39"/>
      <c r="K20" s="39">
        <v>0</v>
      </c>
      <c r="L20" s="39" t="s">
        <v>436</v>
      </c>
      <c r="M20" s="39" t="s">
        <v>437</v>
      </c>
      <c r="N20" s="39">
        <v>6</v>
      </c>
      <c r="O20" s="39">
        <v>66</v>
      </c>
      <c r="P20" s="39">
        <v>3.855</v>
      </c>
      <c r="Q20" s="39">
        <v>19.540714285714287</v>
      </c>
      <c r="S20" s="175"/>
      <c r="T20" s="175"/>
      <c r="U20" s="44">
        <v>92</v>
      </c>
      <c r="V20" s="175"/>
      <c r="W20" s="43"/>
      <c r="X20" s="43"/>
      <c r="Y20" s="43"/>
      <c r="Z20" s="41"/>
      <c r="AA20" s="41"/>
      <c r="AB20" s="175"/>
      <c r="AC20" s="175"/>
      <c r="AD20" s="41"/>
      <c r="AE20" s="41"/>
      <c r="AF20" s="179"/>
      <c r="AG20" s="175"/>
      <c r="AH20" s="175"/>
      <c r="AI20" s="175"/>
    </row>
    <row r="21" spans="1:35" ht="14.25">
      <c r="A21" s="39"/>
      <c r="B21" s="39"/>
      <c r="C21" s="39">
        <v>92</v>
      </c>
      <c r="D21" s="39">
        <v>3</v>
      </c>
      <c r="E21" s="39"/>
      <c r="F21" s="39"/>
      <c r="G21" s="39"/>
      <c r="H21" s="39"/>
      <c r="I21" s="39"/>
      <c r="J21" s="39"/>
      <c r="K21" s="39"/>
      <c r="L21" s="39"/>
      <c r="M21" s="39"/>
      <c r="N21" s="39"/>
      <c r="O21" s="39"/>
      <c r="P21" s="39"/>
      <c r="Q21" s="39"/>
      <c r="S21" s="175"/>
      <c r="T21" s="175"/>
      <c r="U21" s="41">
        <v>86</v>
      </c>
      <c r="V21" s="175"/>
      <c r="W21" s="43"/>
      <c r="X21" s="43"/>
      <c r="Y21" s="43"/>
      <c r="Z21" s="41"/>
      <c r="AA21" s="41"/>
      <c r="AB21" s="175"/>
      <c r="AC21" s="175"/>
      <c r="AD21" s="41"/>
      <c r="AE21" s="41"/>
      <c r="AF21" s="179"/>
      <c r="AG21" s="175"/>
      <c r="AH21" s="175"/>
      <c r="AI21" s="175"/>
    </row>
    <row r="22" spans="1:35" ht="14.25">
      <c r="A22" s="39"/>
      <c r="B22" s="39"/>
      <c r="C22" s="39">
        <v>86</v>
      </c>
      <c r="D22" s="39">
        <v>3</v>
      </c>
      <c r="E22" s="39"/>
      <c r="F22" s="39"/>
      <c r="G22" s="39"/>
      <c r="H22" s="39"/>
      <c r="I22" s="39"/>
      <c r="J22" s="39"/>
      <c r="K22" s="39"/>
      <c r="L22" s="39"/>
      <c r="M22" s="39"/>
      <c r="N22" s="39"/>
      <c r="O22" s="39"/>
      <c r="P22" s="39"/>
      <c r="Q22" s="39"/>
      <c r="S22" s="175"/>
      <c r="T22" s="175"/>
      <c r="U22" s="41">
        <v>92</v>
      </c>
      <c r="V22" s="175"/>
      <c r="W22" s="43"/>
      <c r="X22" s="43"/>
      <c r="Y22" s="43"/>
      <c r="Z22" s="41"/>
      <c r="AA22" s="41"/>
      <c r="AB22" s="175"/>
      <c r="AC22" s="175"/>
      <c r="AD22" s="41"/>
      <c r="AE22" s="41"/>
      <c r="AF22" s="179"/>
      <c r="AG22" s="175"/>
      <c r="AH22" s="175"/>
      <c r="AI22" s="175"/>
    </row>
    <row r="23" spans="1:35" ht="14.25">
      <c r="A23" s="39"/>
      <c r="B23" s="39"/>
      <c r="C23" s="39">
        <v>92</v>
      </c>
      <c r="D23" s="39">
        <v>3</v>
      </c>
      <c r="E23" s="39"/>
      <c r="F23" s="39"/>
      <c r="G23" s="39"/>
      <c r="H23" s="39"/>
      <c r="I23" s="39"/>
      <c r="J23" s="39"/>
      <c r="K23" s="39"/>
      <c r="L23" s="39"/>
      <c r="M23" s="39"/>
      <c r="N23" s="39"/>
      <c r="O23" s="39"/>
      <c r="P23" s="39"/>
      <c r="Q23" s="39"/>
      <c r="S23" s="175"/>
      <c r="T23" s="175"/>
      <c r="U23" s="41">
        <v>85</v>
      </c>
      <c r="V23" s="175"/>
      <c r="W23" s="43"/>
      <c r="X23" s="43"/>
      <c r="Y23" s="43"/>
      <c r="Z23" s="41"/>
      <c r="AA23" s="41"/>
      <c r="AB23" s="175"/>
      <c r="AC23" s="175" t="s">
        <v>157</v>
      </c>
      <c r="AD23" s="41"/>
      <c r="AE23" s="41"/>
      <c r="AF23" s="180"/>
      <c r="AG23" s="175"/>
      <c r="AH23" s="175"/>
      <c r="AI23" s="175"/>
    </row>
    <row r="24" spans="1:35" ht="14.25">
      <c r="A24" s="39"/>
      <c r="B24" s="39"/>
      <c r="C24" s="39">
        <v>85</v>
      </c>
      <c r="D24" s="39">
        <v>3</v>
      </c>
      <c r="E24" s="39"/>
      <c r="F24" s="39"/>
      <c r="G24" s="39"/>
      <c r="H24" s="39"/>
      <c r="I24" s="39"/>
      <c r="J24" s="39"/>
      <c r="K24" s="39"/>
      <c r="L24" s="39"/>
      <c r="M24" s="39"/>
      <c r="N24" s="39"/>
      <c r="O24" s="39"/>
      <c r="P24" s="39"/>
      <c r="Q24" s="39"/>
      <c r="S24" s="175"/>
      <c r="T24" s="175"/>
      <c r="U24" s="41">
        <v>99</v>
      </c>
      <c r="V24" s="175"/>
      <c r="W24" s="43"/>
      <c r="X24" s="43"/>
      <c r="Y24" s="43"/>
      <c r="Z24" s="41"/>
      <c r="AA24" s="41"/>
      <c r="AB24" s="175"/>
      <c r="AC24" s="175"/>
      <c r="AD24" s="41"/>
      <c r="AE24" s="41"/>
      <c r="AF24" s="180"/>
      <c r="AG24" s="175"/>
      <c r="AH24" s="175"/>
      <c r="AI24" s="175"/>
    </row>
    <row r="25" spans="1:35" ht="14.25">
      <c r="A25" s="39"/>
      <c r="B25" s="39"/>
      <c r="C25" s="39">
        <v>99</v>
      </c>
      <c r="D25" s="39">
        <v>3</v>
      </c>
      <c r="E25" s="39"/>
      <c r="F25" s="39"/>
      <c r="G25" s="39"/>
      <c r="H25" s="39"/>
      <c r="I25" s="39"/>
      <c r="J25" s="39"/>
      <c r="K25" s="39"/>
      <c r="L25" s="39"/>
      <c r="M25" s="39"/>
      <c r="N25" s="39"/>
      <c r="O25" s="39"/>
      <c r="P25" s="39"/>
      <c r="Q25" s="39"/>
      <c r="S25" s="175"/>
      <c r="T25" s="175"/>
      <c r="U25" s="41">
        <v>87</v>
      </c>
      <c r="V25" s="175"/>
      <c r="W25" s="43"/>
      <c r="X25" s="43"/>
      <c r="Y25" s="43"/>
      <c r="Z25" s="41"/>
      <c r="AA25" s="41"/>
      <c r="AB25" s="175"/>
      <c r="AC25" s="175"/>
      <c r="AD25" s="41"/>
      <c r="AE25" s="41"/>
      <c r="AF25" s="180"/>
      <c r="AG25" s="175"/>
      <c r="AH25" s="175"/>
      <c r="AI25" s="175"/>
    </row>
    <row r="26" spans="1:35" ht="14.25">
      <c r="A26" s="39"/>
      <c r="B26" s="39"/>
      <c r="C26" s="39">
        <v>87</v>
      </c>
      <c r="D26" s="39">
        <v>2</v>
      </c>
      <c r="E26" s="39"/>
      <c r="F26" s="39"/>
      <c r="G26" s="39"/>
      <c r="H26" s="39"/>
      <c r="I26" s="39"/>
      <c r="J26" s="39"/>
      <c r="K26" s="39"/>
      <c r="L26" s="39"/>
      <c r="M26" s="39"/>
      <c r="N26" s="39"/>
      <c r="O26" s="39"/>
      <c r="P26" s="39"/>
      <c r="Q26" s="39"/>
      <c r="S26" s="175"/>
      <c r="T26" s="175"/>
      <c r="U26" s="41">
        <v>87</v>
      </c>
      <c r="V26" s="175"/>
      <c r="W26" s="43"/>
      <c r="X26" s="43"/>
      <c r="Y26" s="43"/>
      <c r="Z26" s="41"/>
      <c r="AA26" s="41"/>
      <c r="AB26" s="175"/>
      <c r="AC26" s="175"/>
      <c r="AD26" s="41"/>
      <c r="AE26" s="41"/>
      <c r="AF26" s="180"/>
      <c r="AG26" s="175"/>
      <c r="AH26" s="175"/>
      <c r="AI26" s="175"/>
    </row>
    <row r="27" spans="1:35" ht="14.25">
      <c r="A27" s="39"/>
      <c r="B27" s="39"/>
      <c r="C27" s="39">
        <v>87</v>
      </c>
      <c r="D27" s="39">
        <v>1</v>
      </c>
      <c r="E27" s="39"/>
      <c r="F27" s="39"/>
      <c r="G27" s="39"/>
      <c r="H27" s="39"/>
      <c r="I27" s="39"/>
      <c r="J27" s="39"/>
      <c r="K27" s="39"/>
      <c r="L27" s="39"/>
      <c r="M27" s="39"/>
      <c r="N27" s="39"/>
      <c r="O27" s="39"/>
      <c r="P27" s="39"/>
      <c r="Q27" s="39"/>
      <c r="S27" s="175"/>
      <c r="T27" s="175"/>
      <c r="U27" s="41"/>
      <c r="V27" s="175"/>
      <c r="W27" s="43"/>
      <c r="X27" s="43"/>
      <c r="Y27" s="43"/>
      <c r="Z27" s="41"/>
      <c r="AA27" s="41"/>
      <c r="AB27" s="175"/>
      <c r="AC27" s="175" t="s">
        <v>84</v>
      </c>
      <c r="AD27" s="41"/>
      <c r="AE27" s="41"/>
      <c r="AF27" s="180"/>
      <c r="AG27" s="175"/>
      <c r="AH27" s="175"/>
      <c r="AI27" s="175"/>
    </row>
    <row r="28" spans="1:35" ht="14.25">
      <c r="S28" s="175"/>
      <c r="T28" s="175"/>
      <c r="U28" s="41"/>
      <c r="V28" s="175"/>
      <c r="W28" s="43"/>
      <c r="X28" s="43"/>
      <c r="Y28" s="43"/>
      <c r="Z28" s="41"/>
      <c r="AA28" s="41"/>
      <c r="AB28" s="175"/>
      <c r="AC28" s="175"/>
      <c r="AD28" s="41"/>
      <c r="AE28" s="41"/>
      <c r="AF28" s="180"/>
      <c r="AG28" s="175"/>
      <c r="AH28" s="175"/>
      <c r="AI28" s="175"/>
    </row>
    <row r="29" spans="1:35" ht="14.25">
      <c r="S29" s="175"/>
      <c r="T29" s="175"/>
      <c r="U29" s="41"/>
      <c r="V29" s="175"/>
      <c r="W29" s="43"/>
      <c r="X29" s="43"/>
      <c r="Y29" s="43"/>
      <c r="Z29" s="41"/>
      <c r="AA29" s="41"/>
      <c r="AB29" s="175"/>
      <c r="AC29" s="175"/>
      <c r="AD29" s="41"/>
      <c r="AE29" s="41"/>
      <c r="AF29" s="180"/>
      <c r="AG29" s="175"/>
      <c r="AH29" s="175"/>
      <c r="AI29" s="175"/>
    </row>
    <row r="30" spans="1:35" ht="14.25">
      <c r="S30" s="175"/>
      <c r="T30" s="175"/>
      <c r="U30" s="41"/>
      <c r="V30" s="175"/>
      <c r="W30" s="43"/>
      <c r="X30" s="43"/>
      <c r="Y30" s="43"/>
      <c r="Z30" s="41"/>
      <c r="AA30" s="41"/>
      <c r="AB30" s="175"/>
      <c r="AC30" s="175"/>
      <c r="AD30" s="41"/>
      <c r="AE30" s="41"/>
      <c r="AF30" s="180"/>
      <c r="AG30" s="175"/>
      <c r="AH30" s="175"/>
      <c r="AI30" s="175"/>
    </row>
    <row r="31" spans="1:35" ht="14.25">
      <c r="S31" s="45"/>
      <c r="T31" s="45"/>
      <c r="U31" s="45"/>
      <c r="V31" s="45"/>
      <c r="W31" s="45"/>
      <c r="X31" s="45"/>
      <c r="Y31" s="45"/>
      <c r="Z31" s="45"/>
      <c r="AA31" s="45"/>
      <c r="AB31" s="45"/>
      <c r="AC31" s="45"/>
      <c r="AD31" s="41"/>
      <c r="AE31" s="45"/>
      <c r="AF31" s="46"/>
      <c r="AG31" s="45"/>
      <c r="AH31" s="45"/>
      <c r="AI31" s="45"/>
    </row>
    <row r="32" spans="1:35">
      <c r="A32" s="39" t="s">
        <v>61</v>
      </c>
      <c r="B32" s="39" t="s">
        <v>62</v>
      </c>
      <c r="C32" s="39" t="s">
        <v>268</v>
      </c>
      <c r="D32" s="39"/>
      <c r="E32" s="39"/>
      <c r="F32" s="39" t="s">
        <v>269</v>
      </c>
      <c r="G32" s="39"/>
      <c r="H32" s="39"/>
      <c r="I32" s="39"/>
      <c r="J32" s="39"/>
      <c r="K32" s="39"/>
      <c r="L32" s="39" t="s">
        <v>295</v>
      </c>
      <c r="M32" s="39"/>
      <c r="N32" s="39"/>
      <c r="O32" s="39"/>
      <c r="P32" s="39" t="s">
        <v>67</v>
      </c>
      <c r="Q32" s="39" t="s">
        <v>66</v>
      </c>
      <c r="S32" s="171" t="s">
        <v>61</v>
      </c>
      <c r="T32" s="171" t="s">
        <v>62</v>
      </c>
      <c r="U32" s="171" t="s">
        <v>191</v>
      </c>
      <c r="V32" s="171"/>
      <c r="W32" s="171" t="s">
        <v>113</v>
      </c>
      <c r="X32" s="171"/>
      <c r="Y32" s="171"/>
      <c r="Z32" s="171"/>
      <c r="AA32" s="171"/>
      <c r="AB32" s="171"/>
      <c r="AC32" s="171" t="s">
        <v>65</v>
      </c>
      <c r="AD32" s="171"/>
      <c r="AE32" s="171"/>
      <c r="AF32" s="171"/>
      <c r="AG32" s="171"/>
      <c r="AH32" s="171" t="s">
        <v>66</v>
      </c>
      <c r="AI32" s="171" t="s">
        <v>67</v>
      </c>
    </row>
    <row r="33" spans="1:35" ht="14.25">
      <c r="A33" s="39"/>
      <c r="B33" s="39"/>
      <c r="C33" s="39" t="s">
        <v>270</v>
      </c>
      <c r="D33" s="39" t="s">
        <v>296</v>
      </c>
      <c r="E33" s="39" t="s">
        <v>297</v>
      </c>
      <c r="F33" s="39" t="s">
        <v>272</v>
      </c>
      <c r="G33" s="39" t="s">
        <v>273</v>
      </c>
      <c r="H33" s="39" t="s">
        <v>274</v>
      </c>
      <c r="I33" s="39" t="s">
        <v>275</v>
      </c>
      <c r="J33" s="39" t="s">
        <v>276</v>
      </c>
      <c r="K33" s="39" t="s">
        <v>277</v>
      </c>
      <c r="L33" s="39" t="s">
        <v>279</v>
      </c>
      <c r="M33" s="39" t="s">
        <v>280</v>
      </c>
      <c r="N33" s="39" t="s">
        <v>276</v>
      </c>
      <c r="O33" s="39" t="s">
        <v>281</v>
      </c>
      <c r="P33" s="39"/>
      <c r="Q33" s="39"/>
      <c r="S33" s="171"/>
      <c r="T33" s="171"/>
      <c r="U33" s="40" t="s">
        <v>68</v>
      </c>
      <c r="V33" s="40" t="s">
        <v>114</v>
      </c>
      <c r="W33" s="41" t="s">
        <v>102</v>
      </c>
      <c r="X33" s="41" t="s">
        <v>71</v>
      </c>
      <c r="Y33" s="41" t="s">
        <v>72</v>
      </c>
      <c r="Z33" s="41" t="s">
        <v>196</v>
      </c>
      <c r="AA33" s="41" t="s">
        <v>120</v>
      </c>
      <c r="AB33" s="41" t="s">
        <v>438</v>
      </c>
      <c r="AC33" s="41" t="s">
        <v>117</v>
      </c>
      <c r="AD33" s="41" t="s">
        <v>118</v>
      </c>
      <c r="AE33" s="41" t="s">
        <v>153</v>
      </c>
      <c r="AF33" s="42" t="s">
        <v>106</v>
      </c>
      <c r="AG33" s="41" t="s">
        <v>80</v>
      </c>
      <c r="AH33" s="171"/>
      <c r="AI33" s="171"/>
    </row>
    <row r="34" spans="1:35" ht="14.25">
      <c r="A34" s="39" t="s">
        <v>439</v>
      </c>
      <c r="B34" s="39">
        <v>20184226024</v>
      </c>
      <c r="C34" s="39">
        <v>95</v>
      </c>
      <c r="D34" s="39">
        <v>3</v>
      </c>
      <c r="E34" s="39">
        <v>89.095238095238102</v>
      </c>
      <c r="F34" s="39"/>
      <c r="G34" s="39"/>
      <c r="H34" s="39"/>
      <c r="I34" s="39"/>
      <c r="J34" s="39"/>
      <c r="K34" s="39">
        <v>0</v>
      </c>
      <c r="L34" s="39" t="s">
        <v>436</v>
      </c>
      <c r="M34" s="39" t="s">
        <v>440</v>
      </c>
      <c r="N34" s="39">
        <v>10</v>
      </c>
      <c r="O34" s="39">
        <v>78</v>
      </c>
      <c r="P34" s="39">
        <v>4.28</v>
      </c>
      <c r="Q34" s="39">
        <v>20.98952380952381</v>
      </c>
      <c r="S34" s="175" t="s">
        <v>441</v>
      </c>
      <c r="T34" s="175">
        <v>20184226023</v>
      </c>
      <c r="U34" s="41">
        <v>95</v>
      </c>
      <c r="V34" s="175">
        <f>AVERAGE(U34:U45)</f>
        <v>89</v>
      </c>
      <c r="W34" s="43"/>
      <c r="X34" s="43"/>
      <c r="Y34" s="43"/>
      <c r="Z34" s="41"/>
      <c r="AA34" s="41"/>
      <c r="AB34" s="175">
        <f>SUM(AA34:AA45)</f>
        <v>0</v>
      </c>
      <c r="AC34" s="175" t="s">
        <v>429</v>
      </c>
      <c r="AD34" s="41" t="s">
        <v>442</v>
      </c>
      <c r="AE34" s="41" t="s">
        <v>443</v>
      </c>
      <c r="AF34" s="179">
        <v>10</v>
      </c>
      <c r="AG34" s="175">
        <f>SUM(AF34:AF45)</f>
        <v>18</v>
      </c>
      <c r="AH34" s="175">
        <f>V34*0.1+AB34*0.8+AG34*0.1</f>
        <v>10.700000000000001</v>
      </c>
      <c r="AI34" s="175">
        <f>AH34*0.4</f>
        <v>4.28</v>
      </c>
    </row>
    <row r="35" spans="1:35" ht="14.25">
      <c r="A35" s="39"/>
      <c r="B35" s="39"/>
      <c r="C35" s="39">
        <v>80</v>
      </c>
      <c r="D35" s="39">
        <v>3</v>
      </c>
      <c r="E35" s="39"/>
      <c r="F35" s="39"/>
      <c r="G35" s="39"/>
      <c r="H35" s="39"/>
      <c r="I35" s="39"/>
      <c r="J35" s="39"/>
      <c r="K35" s="39"/>
      <c r="L35" s="39" t="s">
        <v>360</v>
      </c>
      <c r="M35" s="39" t="s">
        <v>444</v>
      </c>
      <c r="N35" s="39">
        <v>8</v>
      </c>
      <c r="O35" s="39"/>
      <c r="P35" s="39"/>
      <c r="Q35" s="39"/>
      <c r="S35" s="175"/>
      <c r="T35" s="175"/>
      <c r="U35" s="44">
        <v>80</v>
      </c>
      <c r="V35" s="175"/>
      <c r="W35" s="43"/>
      <c r="X35" s="43"/>
      <c r="Y35" s="43"/>
      <c r="Z35" s="41"/>
      <c r="AA35" s="41"/>
      <c r="AB35" s="175"/>
      <c r="AC35" s="175"/>
      <c r="AD35" s="41"/>
      <c r="AE35" s="41"/>
      <c r="AF35" s="179"/>
      <c r="AG35" s="175"/>
      <c r="AH35" s="175"/>
      <c r="AI35" s="175"/>
    </row>
    <row r="36" spans="1:35" ht="14.25">
      <c r="A36" s="39"/>
      <c r="B36" s="39"/>
      <c r="C36" s="39">
        <v>84</v>
      </c>
      <c r="D36" s="39">
        <v>3</v>
      </c>
      <c r="E36" s="39"/>
      <c r="F36" s="39"/>
      <c r="G36" s="39"/>
      <c r="H36" s="39"/>
      <c r="I36" s="39"/>
      <c r="J36" s="39"/>
      <c r="K36" s="39"/>
      <c r="L36" s="39" t="s">
        <v>404</v>
      </c>
      <c r="M36" s="39" t="s">
        <v>445</v>
      </c>
      <c r="N36" s="39"/>
      <c r="O36" s="39"/>
      <c r="P36" s="39"/>
      <c r="Q36" s="39"/>
      <c r="S36" s="175"/>
      <c r="T36" s="175"/>
      <c r="U36" s="41">
        <v>84</v>
      </c>
      <c r="V36" s="175"/>
      <c r="W36" s="43"/>
      <c r="X36" s="43"/>
      <c r="Y36" s="43"/>
      <c r="Z36" s="41"/>
      <c r="AA36" s="41"/>
      <c r="AB36" s="175"/>
      <c r="AC36" s="175"/>
      <c r="AD36" s="41"/>
      <c r="AE36" s="41"/>
      <c r="AF36" s="179"/>
      <c r="AG36" s="175"/>
      <c r="AH36" s="175"/>
      <c r="AI36" s="175"/>
    </row>
    <row r="37" spans="1:35" ht="14.25">
      <c r="A37" s="39"/>
      <c r="B37" s="39"/>
      <c r="C37" s="39">
        <v>93</v>
      </c>
      <c r="D37" s="39">
        <v>3</v>
      </c>
      <c r="E37" s="39"/>
      <c r="F37" s="39"/>
      <c r="G37" s="39"/>
      <c r="H37" s="39"/>
      <c r="I37" s="39"/>
      <c r="J37" s="39"/>
      <c r="K37" s="39"/>
      <c r="L37" s="39"/>
      <c r="M37" s="39"/>
      <c r="N37" s="39"/>
      <c r="O37" s="39"/>
      <c r="P37" s="39"/>
      <c r="Q37" s="39"/>
      <c r="S37" s="175"/>
      <c r="T37" s="175"/>
      <c r="U37" s="41">
        <v>93</v>
      </c>
      <c r="V37" s="175"/>
      <c r="W37" s="43"/>
      <c r="X37" s="43"/>
      <c r="Y37" s="43"/>
      <c r="Z37" s="41"/>
      <c r="AA37" s="41"/>
      <c r="AB37" s="175"/>
      <c r="AC37" s="175"/>
      <c r="AD37" s="41"/>
      <c r="AE37" s="41"/>
      <c r="AF37" s="179"/>
      <c r="AG37" s="175"/>
      <c r="AH37" s="175"/>
      <c r="AI37" s="175"/>
    </row>
    <row r="38" spans="1:35" ht="14.25">
      <c r="A38" s="39"/>
      <c r="B38" s="39"/>
      <c r="C38" s="39">
        <v>86</v>
      </c>
      <c r="D38" s="39">
        <v>3</v>
      </c>
      <c r="E38" s="39"/>
      <c r="F38" s="39"/>
      <c r="G38" s="39"/>
      <c r="H38" s="39"/>
      <c r="I38" s="39"/>
      <c r="J38" s="39"/>
      <c r="K38" s="39"/>
      <c r="L38" s="39"/>
      <c r="M38" s="39"/>
      <c r="N38" s="39"/>
      <c r="O38" s="39"/>
      <c r="P38" s="39"/>
      <c r="Q38" s="39"/>
      <c r="S38" s="175"/>
      <c r="T38" s="175"/>
      <c r="U38" s="41">
        <v>86</v>
      </c>
      <c r="V38" s="175"/>
      <c r="W38" s="43"/>
      <c r="X38" s="43"/>
      <c r="Y38" s="43"/>
      <c r="Z38" s="41"/>
      <c r="AA38" s="41"/>
      <c r="AB38" s="175"/>
      <c r="AC38" s="175" t="s">
        <v>157</v>
      </c>
      <c r="AD38" s="41"/>
      <c r="AE38" s="41"/>
      <c r="AF38" s="180"/>
      <c r="AG38" s="175"/>
      <c r="AH38" s="175"/>
      <c r="AI38" s="175"/>
    </row>
    <row r="39" spans="1:35" ht="14.25">
      <c r="A39" s="39"/>
      <c r="B39" s="39"/>
      <c r="C39" s="39">
        <v>98</v>
      </c>
      <c r="D39" s="39">
        <v>3</v>
      </c>
      <c r="E39" s="39"/>
      <c r="F39" s="39"/>
      <c r="G39" s="39"/>
      <c r="H39" s="39"/>
      <c r="I39" s="39"/>
      <c r="J39" s="39"/>
      <c r="K39" s="39"/>
      <c r="L39" s="39"/>
      <c r="M39" s="39"/>
      <c r="N39" s="39"/>
      <c r="O39" s="39"/>
      <c r="P39" s="39"/>
      <c r="Q39" s="39"/>
      <c r="S39" s="175"/>
      <c r="T39" s="175"/>
      <c r="U39" s="41">
        <v>98</v>
      </c>
      <c r="V39" s="175"/>
      <c r="W39" s="43"/>
      <c r="X39" s="43"/>
      <c r="Y39" s="43"/>
      <c r="Z39" s="41"/>
      <c r="AA39" s="41"/>
      <c r="AB39" s="175"/>
      <c r="AC39" s="175"/>
      <c r="AD39" s="41"/>
      <c r="AE39" s="41"/>
      <c r="AF39" s="180"/>
      <c r="AG39" s="175"/>
      <c r="AH39" s="175"/>
      <c r="AI39" s="175"/>
    </row>
    <row r="40" spans="1:35" ht="14.25">
      <c r="A40" s="39"/>
      <c r="B40" s="39"/>
      <c r="C40" s="39">
        <v>87</v>
      </c>
      <c r="D40" s="39">
        <v>2</v>
      </c>
      <c r="E40" s="39"/>
      <c r="F40" s="39"/>
      <c r="G40" s="39"/>
      <c r="H40" s="39"/>
      <c r="I40" s="39"/>
      <c r="J40" s="39"/>
      <c r="K40" s="39"/>
      <c r="L40" s="39"/>
      <c r="M40" s="39"/>
      <c r="N40" s="39"/>
      <c r="O40" s="39"/>
      <c r="P40" s="39"/>
      <c r="Q40" s="39"/>
      <c r="S40" s="175"/>
      <c r="T40" s="175"/>
      <c r="U40" s="41">
        <v>87</v>
      </c>
      <c r="V40" s="175"/>
      <c r="W40" s="43"/>
      <c r="X40" s="43"/>
      <c r="Y40" s="43"/>
      <c r="Z40" s="41"/>
      <c r="AA40" s="41"/>
      <c r="AB40" s="175"/>
      <c r="AC40" s="175"/>
      <c r="AD40" s="41"/>
      <c r="AE40" s="41"/>
      <c r="AF40" s="180"/>
      <c r="AG40" s="175"/>
      <c r="AH40" s="175"/>
      <c r="AI40" s="175"/>
    </row>
    <row r="41" spans="1:35" ht="14.25">
      <c r="A41" s="39"/>
      <c r="B41" s="39"/>
      <c r="C41" s="39">
        <v>89</v>
      </c>
      <c r="D41" s="39">
        <v>1</v>
      </c>
      <c r="E41" s="39"/>
      <c r="F41" s="39"/>
      <c r="G41" s="39"/>
      <c r="H41" s="39"/>
      <c r="I41" s="39"/>
      <c r="J41" s="39"/>
      <c r="K41" s="39"/>
      <c r="L41" s="39"/>
      <c r="M41" s="39"/>
      <c r="N41" s="39"/>
      <c r="O41" s="39"/>
      <c r="P41" s="39"/>
      <c r="Q41" s="39"/>
      <c r="S41" s="175"/>
      <c r="T41" s="175"/>
      <c r="U41" s="41">
        <v>89</v>
      </c>
      <c r="V41" s="175"/>
      <c r="W41" s="43"/>
      <c r="X41" s="43"/>
      <c r="Y41" s="43"/>
      <c r="Z41" s="41"/>
      <c r="AA41" s="41"/>
      <c r="AB41" s="175"/>
      <c r="AC41" s="175"/>
      <c r="AD41" s="41"/>
      <c r="AE41" s="41"/>
      <c r="AF41" s="180"/>
      <c r="AG41" s="175"/>
      <c r="AH41" s="175"/>
      <c r="AI41" s="175"/>
    </row>
    <row r="42" spans="1:35" ht="14.25">
      <c r="S42" s="175"/>
      <c r="T42" s="175"/>
      <c r="U42" s="41"/>
      <c r="V42" s="175"/>
      <c r="W42" s="43"/>
      <c r="X42" s="43"/>
      <c r="Y42" s="43"/>
      <c r="Z42" s="41"/>
      <c r="AA42" s="41"/>
      <c r="AB42" s="175"/>
      <c r="AC42" s="175" t="s">
        <v>84</v>
      </c>
      <c r="AD42" s="41" t="s">
        <v>404</v>
      </c>
      <c r="AE42" s="41" t="s">
        <v>446</v>
      </c>
      <c r="AF42" s="179">
        <v>8</v>
      </c>
      <c r="AG42" s="175"/>
      <c r="AH42" s="175"/>
      <c r="AI42" s="175"/>
    </row>
    <row r="43" spans="1:35" ht="14.25">
      <c r="S43" s="175"/>
      <c r="T43" s="175"/>
      <c r="U43" s="41"/>
      <c r="V43" s="175"/>
      <c r="W43" s="43"/>
      <c r="X43" s="43"/>
      <c r="Y43" s="43"/>
      <c r="Z43" s="41"/>
      <c r="AA43" s="41"/>
      <c r="AB43" s="175"/>
      <c r="AC43" s="175"/>
      <c r="AD43" s="41" t="s">
        <v>404</v>
      </c>
      <c r="AE43" s="41" t="s">
        <v>447</v>
      </c>
      <c r="AF43" s="179"/>
      <c r="AG43" s="175"/>
      <c r="AH43" s="175"/>
      <c r="AI43" s="175"/>
    </row>
    <row r="44" spans="1:35" ht="14.25">
      <c r="S44" s="175"/>
      <c r="T44" s="175"/>
      <c r="U44" s="41"/>
      <c r="V44" s="175"/>
      <c r="W44" s="43"/>
      <c r="X44" s="43"/>
      <c r="Y44" s="43"/>
      <c r="Z44" s="41"/>
      <c r="AA44" s="41"/>
      <c r="AB44" s="175"/>
      <c r="AC44" s="175"/>
      <c r="AD44" s="41"/>
      <c r="AE44" s="41"/>
      <c r="AF44" s="179"/>
      <c r="AG44" s="175"/>
      <c r="AH44" s="175"/>
      <c r="AI44" s="175"/>
    </row>
    <row r="45" spans="1:35" ht="14.25">
      <c r="S45" s="175"/>
      <c r="T45" s="175"/>
      <c r="U45" s="41"/>
      <c r="V45" s="175"/>
      <c r="W45" s="43"/>
      <c r="X45" s="43"/>
      <c r="Y45" s="43"/>
      <c r="Z45" s="41"/>
      <c r="AA45" s="41"/>
      <c r="AB45" s="175"/>
      <c r="AC45" s="175"/>
      <c r="AD45" s="41"/>
      <c r="AE45" s="41"/>
      <c r="AF45" s="179"/>
      <c r="AG45" s="175"/>
      <c r="AH45" s="175"/>
      <c r="AI45" s="175"/>
    </row>
    <row r="46" spans="1:35" ht="14.25">
      <c r="S46" s="45"/>
      <c r="T46" s="45"/>
      <c r="U46" s="45"/>
      <c r="V46" s="45"/>
      <c r="W46" s="45"/>
      <c r="X46" s="45"/>
      <c r="Y46" s="45"/>
      <c r="Z46" s="45"/>
      <c r="AA46" s="45"/>
      <c r="AB46" s="45"/>
      <c r="AC46" s="45"/>
      <c r="AD46" s="45"/>
      <c r="AE46" s="45"/>
      <c r="AF46" s="46"/>
      <c r="AG46" s="45"/>
      <c r="AH46" s="45"/>
      <c r="AI46" s="45"/>
    </row>
    <row r="47" spans="1:35">
      <c r="A47" s="39" t="s">
        <v>61</v>
      </c>
      <c r="B47" s="39" t="s">
        <v>62</v>
      </c>
      <c r="C47" s="39" t="s">
        <v>268</v>
      </c>
      <c r="D47" s="39"/>
      <c r="E47" s="39"/>
      <c r="F47" s="39" t="s">
        <v>269</v>
      </c>
      <c r="G47" s="39"/>
      <c r="H47" s="39"/>
      <c r="I47" s="39"/>
      <c r="J47" s="39"/>
      <c r="K47" s="39"/>
      <c r="L47" s="39" t="s">
        <v>295</v>
      </c>
      <c r="M47" s="39"/>
      <c r="N47" s="39"/>
      <c r="O47" s="39"/>
      <c r="P47" s="39" t="s">
        <v>67</v>
      </c>
      <c r="Q47" s="39" t="s">
        <v>66</v>
      </c>
      <c r="S47" s="171" t="s">
        <v>61</v>
      </c>
      <c r="T47" s="171" t="s">
        <v>62</v>
      </c>
      <c r="U47" s="171" t="s">
        <v>97</v>
      </c>
      <c r="V47" s="171"/>
      <c r="W47" s="171" t="s">
        <v>448</v>
      </c>
      <c r="X47" s="171"/>
      <c r="Y47" s="171"/>
      <c r="Z47" s="171"/>
      <c r="AA47" s="171"/>
      <c r="AB47" s="171"/>
      <c r="AC47" s="171" t="s">
        <v>65</v>
      </c>
      <c r="AD47" s="171"/>
      <c r="AE47" s="171"/>
      <c r="AF47" s="171"/>
      <c r="AG47" s="171"/>
      <c r="AH47" s="171" t="s">
        <v>66</v>
      </c>
      <c r="AI47" s="171" t="s">
        <v>67</v>
      </c>
    </row>
    <row r="48" spans="1:35" ht="14.25">
      <c r="A48" s="39"/>
      <c r="B48" s="39"/>
      <c r="C48" s="39" t="s">
        <v>270</v>
      </c>
      <c r="D48" s="39" t="s">
        <v>296</v>
      </c>
      <c r="E48" s="39" t="s">
        <v>297</v>
      </c>
      <c r="F48" s="39" t="s">
        <v>272</v>
      </c>
      <c r="G48" s="39" t="s">
        <v>273</v>
      </c>
      <c r="H48" s="39" t="s">
        <v>274</v>
      </c>
      <c r="I48" s="39" t="s">
        <v>275</v>
      </c>
      <c r="J48" s="39" t="s">
        <v>276</v>
      </c>
      <c r="K48" s="39" t="s">
        <v>277</v>
      </c>
      <c r="L48" s="39" t="s">
        <v>279</v>
      </c>
      <c r="M48" s="39" t="s">
        <v>280</v>
      </c>
      <c r="N48" s="39" t="s">
        <v>276</v>
      </c>
      <c r="O48" s="39" t="s">
        <v>281</v>
      </c>
      <c r="P48" s="39"/>
      <c r="Q48" s="39"/>
      <c r="S48" s="171"/>
      <c r="T48" s="171"/>
      <c r="U48" s="40" t="s">
        <v>147</v>
      </c>
      <c r="V48" s="40" t="s">
        <v>114</v>
      </c>
      <c r="W48" s="41" t="s">
        <v>449</v>
      </c>
      <c r="X48" s="41" t="s">
        <v>71</v>
      </c>
      <c r="Y48" s="41" t="s">
        <v>72</v>
      </c>
      <c r="Z48" s="41" t="s">
        <v>103</v>
      </c>
      <c r="AA48" s="41" t="s">
        <v>450</v>
      </c>
      <c r="AB48" s="41" t="s">
        <v>104</v>
      </c>
      <c r="AC48" s="41" t="s">
        <v>117</v>
      </c>
      <c r="AD48" s="41" t="s">
        <v>118</v>
      </c>
      <c r="AE48" s="41" t="s">
        <v>426</v>
      </c>
      <c r="AF48" s="42" t="s">
        <v>120</v>
      </c>
      <c r="AG48" s="41" t="s">
        <v>80</v>
      </c>
      <c r="AH48" s="171"/>
      <c r="AI48" s="171"/>
    </row>
    <row r="49" spans="1:35" ht="14.25">
      <c r="A49" s="39" t="s">
        <v>451</v>
      </c>
      <c r="B49" s="39">
        <v>20184226025</v>
      </c>
      <c r="C49" s="39">
        <v>87</v>
      </c>
      <c r="D49" s="39">
        <v>3</v>
      </c>
      <c r="E49" s="39">
        <v>85.428571428571431</v>
      </c>
      <c r="F49" s="39"/>
      <c r="G49" s="39"/>
      <c r="H49" s="39"/>
      <c r="I49" s="39"/>
      <c r="J49" s="39"/>
      <c r="K49" s="39">
        <v>0</v>
      </c>
      <c r="L49" s="39" t="s">
        <v>436</v>
      </c>
      <c r="M49" s="39" t="s">
        <v>452</v>
      </c>
      <c r="N49" s="39">
        <v>5</v>
      </c>
      <c r="O49" s="39">
        <v>68</v>
      </c>
      <c r="P49" s="39">
        <v>3.7350000000000003</v>
      </c>
      <c r="Q49" s="39">
        <v>19.077857142857145</v>
      </c>
      <c r="S49" s="175" t="s">
        <v>453</v>
      </c>
      <c r="T49" s="175">
        <v>20184226025</v>
      </c>
      <c r="U49" s="41">
        <v>87</v>
      </c>
      <c r="V49" s="175">
        <f>AVERAGE(U49:U60)</f>
        <v>85.375</v>
      </c>
      <c r="W49" s="43"/>
      <c r="X49" s="43"/>
      <c r="Y49" s="43"/>
      <c r="Z49" s="41"/>
      <c r="AA49" s="41"/>
      <c r="AB49" s="175">
        <f>SUM(AA49:AA60)</f>
        <v>0</v>
      </c>
      <c r="AC49" s="175" t="s">
        <v>82</v>
      </c>
      <c r="AD49" s="41" t="s">
        <v>346</v>
      </c>
      <c r="AE49" s="41" t="s">
        <v>454</v>
      </c>
      <c r="AF49" s="179">
        <v>5</v>
      </c>
      <c r="AG49" s="175">
        <f>SUM(AF49:AF60)</f>
        <v>8</v>
      </c>
      <c r="AH49" s="175">
        <f>V49*0.1+AB49*0.8+AG49*0.1</f>
        <v>9.3375000000000004</v>
      </c>
      <c r="AI49" s="175">
        <f>AH49*0.4</f>
        <v>3.7350000000000003</v>
      </c>
    </row>
    <row r="50" spans="1:35" ht="14.25">
      <c r="A50" s="39"/>
      <c r="B50" s="39"/>
      <c r="C50" s="39">
        <v>73</v>
      </c>
      <c r="D50" s="39">
        <v>3</v>
      </c>
      <c r="E50" s="39"/>
      <c r="F50" s="39"/>
      <c r="G50" s="39"/>
      <c r="H50" s="39"/>
      <c r="I50" s="39"/>
      <c r="J50" s="39"/>
      <c r="K50" s="39"/>
      <c r="L50" s="39" t="s">
        <v>1216</v>
      </c>
      <c r="M50" s="39" t="s">
        <v>1217</v>
      </c>
      <c r="N50" s="39">
        <v>3</v>
      </c>
      <c r="O50" s="39"/>
      <c r="P50" s="39"/>
      <c r="Q50" s="39"/>
      <c r="S50" s="175"/>
      <c r="T50" s="175"/>
      <c r="U50" s="44">
        <v>73</v>
      </c>
      <c r="V50" s="175"/>
      <c r="W50" s="43"/>
      <c r="X50" s="43"/>
      <c r="Y50" s="43"/>
      <c r="Z50" s="41"/>
      <c r="AA50" s="41"/>
      <c r="AB50" s="175"/>
      <c r="AC50" s="175"/>
      <c r="AD50" s="41"/>
      <c r="AE50" s="41"/>
      <c r="AF50" s="179"/>
      <c r="AG50" s="175"/>
      <c r="AH50" s="175"/>
      <c r="AI50" s="175"/>
    </row>
    <row r="51" spans="1:35" ht="14.25">
      <c r="A51" s="39"/>
      <c r="B51" s="39"/>
      <c r="C51" s="39">
        <v>83</v>
      </c>
      <c r="D51" s="39">
        <v>3</v>
      </c>
      <c r="E51" s="39"/>
      <c r="F51" s="39"/>
      <c r="G51" s="39"/>
      <c r="H51" s="39"/>
      <c r="I51" s="39"/>
      <c r="J51" s="39"/>
      <c r="K51" s="39"/>
      <c r="L51" s="39"/>
      <c r="M51" s="39"/>
      <c r="N51" s="39"/>
      <c r="O51" s="39"/>
      <c r="P51" s="39"/>
      <c r="Q51" s="39"/>
      <c r="S51" s="175"/>
      <c r="T51" s="175"/>
      <c r="U51" s="41">
        <v>83</v>
      </c>
      <c r="V51" s="175"/>
      <c r="W51" s="43"/>
      <c r="X51" s="43"/>
      <c r="Y51" s="43"/>
      <c r="Z51" s="41"/>
      <c r="AA51" s="41"/>
      <c r="AB51" s="175"/>
      <c r="AC51" s="175"/>
      <c r="AD51" s="41"/>
      <c r="AE51" s="41"/>
      <c r="AF51" s="179"/>
      <c r="AG51" s="175"/>
      <c r="AH51" s="175"/>
      <c r="AI51" s="175"/>
    </row>
    <row r="52" spans="1:35" ht="14.25">
      <c r="A52" s="39"/>
      <c r="B52" s="39"/>
      <c r="C52" s="39">
        <v>90</v>
      </c>
      <c r="D52" s="39">
        <v>3</v>
      </c>
      <c r="E52" s="39"/>
      <c r="F52" s="39"/>
      <c r="G52" s="39"/>
      <c r="H52" s="39"/>
      <c r="I52" s="39"/>
      <c r="J52" s="39"/>
      <c r="K52" s="39"/>
      <c r="L52" s="39"/>
      <c r="M52" s="39"/>
      <c r="N52" s="39"/>
      <c r="O52" s="39"/>
      <c r="P52" s="39"/>
      <c r="Q52" s="39"/>
      <c r="S52" s="175"/>
      <c r="T52" s="175"/>
      <c r="U52" s="41">
        <v>90</v>
      </c>
      <c r="V52" s="175"/>
      <c r="W52" s="43"/>
      <c r="X52" s="43"/>
      <c r="Y52" s="43"/>
      <c r="Z52" s="41"/>
      <c r="AA52" s="41"/>
      <c r="AB52" s="175"/>
      <c r="AC52" s="175"/>
      <c r="AD52" s="41"/>
      <c r="AE52" s="41"/>
      <c r="AF52" s="179"/>
      <c r="AG52" s="175"/>
      <c r="AH52" s="175"/>
      <c r="AI52" s="175"/>
    </row>
    <row r="53" spans="1:35" ht="14.25">
      <c r="A53" s="39"/>
      <c r="B53" s="39"/>
      <c r="C53" s="39">
        <v>83</v>
      </c>
      <c r="D53" s="39">
        <v>3</v>
      </c>
      <c r="E53" s="39"/>
      <c r="F53" s="39"/>
      <c r="G53" s="39"/>
      <c r="H53" s="39"/>
      <c r="I53" s="39"/>
      <c r="J53" s="39"/>
      <c r="K53" s="39"/>
      <c r="L53" s="39"/>
      <c r="M53" s="39"/>
      <c r="N53" s="39"/>
      <c r="O53" s="39"/>
      <c r="P53" s="39"/>
      <c r="Q53" s="39"/>
      <c r="S53" s="175"/>
      <c r="T53" s="175"/>
      <c r="U53" s="41">
        <v>83</v>
      </c>
      <c r="V53" s="175"/>
      <c r="W53" s="43"/>
      <c r="X53" s="43"/>
      <c r="Y53" s="43"/>
      <c r="Z53" s="41"/>
      <c r="AA53" s="41"/>
      <c r="AB53" s="175"/>
      <c r="AC53" s="175" t="s">
        <v>157</v>
      </c>
      <c r="AD53" s="41" t="s">
        <v>1218</v>
      </c>
      <c r="AE53" s="41" t="s">
        <v>1219</v>
      </c>
      <c r="AF53" s="180">
        <v>3</v>
      </c>
      <c r="AG53" s="175"/>
      <c r="AH53" s="175"/>
      <c r="AI53" s="175"/>
    </row>
    <row r="54" spans="1:35" ht="14.25">
      <c r="A54" s="39"/>
      <c r="B54" s="39"/>
      <c r="C54" s="39">
        <v>96</v>
      </c>
      <c r="D54" s="39">
        <v>3</v>
      </c>
      <c r="E54" s="39"/>
      <c r="F54" s="39"/>
      <c r="G54" s="39"/>
      <c r="H54" s="39"/>
      <c r="I54" s="39"/>
      <c r="J54" s="39"/>
      <c r="K54" s="39"/>
      <c r="L54" s="39"/>
      <c r="M54" s="39"/>
      <c r="N54" s="39"/>
      <c r="O54" s="39"/>
      <c r="P54" s="39"/>
      <c r="Q54" s="39"/>
      <c r="S54" s="175"/>
      <c r="T54" s="175"/>
      <c r="U54" s="41">
        <v>96</v>
      </c>
      <c r="V54" s="175"/>
      <c r="W54" s="43"/>
      <c r="X54" s="43"/>
      <c r="Y54" s="43"/>
      <c r="Z54" s="41"/>
      <c r="AA54" s="41"/>
      <c r="AB54" s="175"/>
      <c r="AC54" s="175"/>
      <c r="AD54" s="41"/>
      <c r="AE54" s="41"/>
      <c r="AF54" s="180"/>
      <c r="AG54" s="175"/>
      <c r="AH54" s="175"/>
      <c r="AI54" s="175"/>
    </row>
    <row r="55" spans="1:35" ht="14.25">
      <c r="A55" s="39"/>
      <c r="B55" s="39"/>
      <c r="C55" s="39">
        <v>87</v>
      </c>
      <c r="D55" s="39">
        <v>2</v>
      </c>
      <c r="E55" s="39"/>
      <c r="F55" s="39"/>
      <c r="G55" s="39"/>
      <c r="H55" s="39"/>
      <c r="I55" s="39"/>
      <c r="J55" s="39"/>
      <c r="K55" s="39"/>
      <c r="L55" s="39"/>
      <c r="M55" s="39"/>
      <c r="N55" s="39"/>
      <c r="O55" s="39"/>
      <c r="P55" s="39"/>
      <c r="Q55" s="39"/>
      <c r="S55" s="175"/>
      <c r="T55" s="175"/>
      <c r="U55" s="41">
        <v>87</v>
      </c>
      <c r="V55" s="175"/>
      <c r="W55" s="43"/>
      <c r="X55" s="43"/>
      <c r="Y55" s="43"/>
      <c r="Z55" s="41"/>
      <c r="AA55" s="41"/>
      <c r="AB55" s="175"/>
      <c r="AC55" s="175"/>
      <c r="AD55" s="41"/>
      <c r="AE55" s="41"/>
      <c r="AF55" s="180"/>
      <c r="AG55" s="175"/>
      <c r="AH55" s="175"/>
      <c r="AI55" s="175"/>
    </row>
    <row r="56" spans="1:35" ht="14.25">
      <c r="A56" s="39"/>
      <c r="B56" s="39"/>
      <c r="C56" s="39">
        <v>84</v>
      </c>
      <c r="D56" s="39">
        <v>1</v>
      </c>
      <c r="E56" s="39"/>
      <c r="F56" s="39"/>
      <c r="G56" s="39"/>
      <c r="H56" s="39"/>
      <c r="I56" s="39"/>
      <c r="J56" s="39"/>
      <c r="K56" s="39"/>
      <c r="L56" s="39"/>
      <c r="M56" s="39"/>
      <c r="N56" s="39"/>
      <c r="O56" s="39"/>
      <c r="P56" s="39"/>
      <c r="Q56" s="39"/>
      <c r="S56" s="175"/>
      <c r="T56" s="175"/>
      <c r="U56" s="41">
        <v>84</v>
      </c>
      <c r="V56" s="175"/>
      <c r="W56" s="43"/>
      <c r="X56" s="43"/>
      <c r="Y56" s="43"/>
      <c r="Z56" s="41"/>
      <c r="AA56" s="41"/>
      <c r="AB56" s="175"/>
      <c r="AC56" s="175"/>
      <c r="AD56" s="41"/>
      <c r="AE56" s="41"/>
      <c r="AF56" s="180"/>
      <c r="AG56" s="175"/>
      <c r="AH56" s="175"/>
      <c r="AI56" s="175"/>
    </row>
    <row r="57" spans="1:35" ht="14.25">
      <c r="S57" s="175"/>
      <c r="T57" s="175"/>
      <c r="U57" s="41"/>
      <c r="V57" s="175"/>
      <c r="W57" s="43"/>
      <c r="X57" s="43"/>
      <c r="Y57" s="43"/>
      <c r="Z57" s="41"/>
      <c r="AA57" s="41"/>
      <c r="AB57" s="175"/>
      <c r="AC57" s="175" t="s">
        <v>455</v>
      </c>
      <c r="AD57" s="41"/>
      <c r="AE57" s="41"/>
      <c r="AF57" s="180"/>
      <c r="AG57" s="175"/>
      <c r="AH57" s="175"/>
      <c r="AI57" s="175"/>
    </row>
    <row r="58" spans="1:35" ht="14.25">
      <c r="S58" s="175"/>
      <c r="T58" s="175"/>
      <c r="U58" s="41"/>
      <c r="V58" s="175"/>
      <c r="W58" s="43"/>
      <c r="X58" s="43"/>
      <c r="Y58" s="43"/>
      <c r="Z58" s="41"/>
      <c r="AA58" s="41"/>
      <c r="AB58" s="175"/>
      <c r="AC58" s="175"/>
      <c r="AD58" s="41"/>
      <c r="AE58" s="41"/>
      <c r="AF58" s="180"/>
      <c r="AG58" s="175"/>
      <c r="AH58" s="175"/>
      <c r="AI58" s="175"/>
    </row>
    <row r="59" spans="1:35" ht="14.25">
      <c r="S59" s="175"/>
      <c r="T59" s="175"/>
      <c r="U59" s="41"/>
      <c r="V59" s="175"/>
      <c r="W59" s="43"/>
      <c r="X59" s="43"/>
      <c r="Y59" s="43"/>
      <c r="Z59" s="41"/>
      <c r="AA59" s="41"/>
      <c r="AB59" s="175"/>
      <c r="AC59" s="175"/>
      <c r="AD59" s="41"/>
      <c r="AE59" s="41"/>
      <c r="AF59" s="180"/>
      <c r="AG59" s="175"/>
      <c r="AH59" s="175"/>
      <c r="AI59" s="175"/>
    </row>
    <row r="60" spans="1:35" ht="14.25">
      <c r="S60" s="175"/>
      <c r="T60" s="175"/>
      <c r="U60" s="41"/>
      <c r="V60" s="175"/>
      <c r="W60" s="43"/>
      <c r="X60" s="43"/>
      <c r="Y60" s="43"/>
      <c r="Z60" s="41"/>
      <c r="AA60" s="41"/>
      <c r="AB60" s="175"/>
      <c r="AC60" s="175"/>
      <c r="AD60" s="41"/>
      <c r="AE60" s="41"/>
      <c r="AF60" s="180"/>
      <c r="AG60" s="175"/>
      <c r="AH60" s="175"/>
      <c r="AI60" s="175"/>
    </row>
    <row r="61" spans="1:35" ht="14.25">
      <c r="S61" s="45"/>
      <c r="T61" s="45"/>
      <c r="U61" s="45"/>
      <c r="V61" s="45"/>
      <c r="W61" s="45"/>
      <c r="X61" s="45"/>
      <c r="Y61" s="45"/>
      <c r="Z61" s="45"/>
      <c r="AA61" s="45"/>
      <c r="AB61" s="45"/>
      <c r="AC61" s="45"/>
      <c r="AD61" s="45"/>
      <c r="AE61" s="45"/>
      <c r="AF61" s="46"/>
      <c r="AG61" s="45"/>
      <c r="AH61" s="45"/>
      <c r="AI61" s="45"/>
    </row>
    <row r="62" spans="1:35">
      <c r="A62" s="39" t="s">
        <v>61</v>
      </c>
      <c r="B62" s="39" t="s">
        <v>62</v>
      </c>
      <c r="C62" s="39" t="s">
        <v>268</v>
      </c>
      <c r="D62" s="39"/>
      <c r="E62" s="39"/>
      <c r="F62" s="39" t="s">
        <v>269</v>
      </c>
      <c r="G62" s="39"/>
      <c r="H62" s="39"/>
      <c r="I62" s="39"/>
      <c r="J62" s="39"/>
      <c r="K62" s="39"/>
      <c r="L62" s="39" t="s">
        <v>295</v>
      </c>
      <c r="M62" s="39"/>
      <c r="N62" s="39"/>
      <c r="O62" s="39"/>
      <c r="P62" s="39" t="s">
        <v>67</v>
      </c>
      <c r="Q62" s="39" t="s">
        <v>66</v>
      </c>
      <c r="S62" s="171" t="s">
        <v>61</v>
      </c>
      <c r="T62" s="171" t="s">
        <v>62</v>
      </c>
      <c r="U62" s="171" t="s">
        <v>97</v>
      </c>
      <c r="V62" s="171"/>
      <c r="W62" s="171" t="s">
        <v>113</v>
      </c>
      <c r="X62" s="171"/>
      <c r="Y62" s="171"/>
      <c r="Z62" s="171"/>
      <c r="AA62" s="171"/>
      <c r="AB62" s="171"/>
      <c r="AC62" s="171" t="s">
        <v>65</v>
      </c>
      <c r="AD62" s="171"/>
      <c r="AE62" s="171"/>
      <c r="AF62" s="171"/>
      <c r="AG62" s="171"/>
      <c r="AH62" s="171" t="s">
        <v>66</v>
      </c>
      <c r="AI62" s="171" t="s">
        <v>67</v>
      </c>
    </row>
    <row r="63" spans="1:35" ht="14.25">
      <c r="A63" s="39"/>
      <c r="B63" s="39"/>
      <c r="C63" s="39" t="s">
        <v>270</v>
      </c>
      <c r="D63" s="39" t="s">
        <v>296</v>
      </c>
      <c r="E63" s="39" t="s">
        <v>297</v>
      </c>
      <c r="F63" s="39" t="s">
        <v>272</v>
      </c>
      <c r="G63" s="39" t="s">
        <v>273</v>
      </c>
      <c r="H63" s="39" t="s">
        <v>274</v>
      </c>
      <c r="I63" s="39" t="s">
        <v>275</v>
      </c>
      <c r="J63" s="39" t="s">
        <v>276</v>
      </c>
      <c r="K63" s="39" t="s">
        <v>277</v>
      </c>
      <c r="L63" s="39" t="s">
        <v>279</v>
      </c>
      <c r="M63" s="39" t="s">
        <v>280</v>
      </c>
      <c r="N63" s="39" t="s">
        <v>276</v>
      </c>
      <c r="O63" s="39" t="s">
        <v>281</v>
      </c>
      <c r="P63" s="39"/>
      <c r="Q63" s="39"/>
      <c r="S63" s="171"/>
      <c r="T63" s="171"/>
      <c r="U63" s="40" t="s">
        <v>68</v>
      </c>
      <c r="V63" s="40" t="s">
        <v>456</v>
      </c>
      <c r="W63" s="41" t="s">
        <v>70</v>
      </c>
      <c r="X63" s="41" t="s">
        <v>71</v>
      </c>
      <c r="Y63" s="41" t="s">
        <v>72</v>
      </c>
      <c r="Z63" s="41" t="s">
        <v>103</v>
      </c>
      <c r="AA63" s="41" t="s">
        <v>120</v>
      </c>
      <c r="AB63" s="41" t="s">
        <v>104</v>
      </c>
      <c r="AC63" s="41" t="s">
        <v>117</v>
      </c>
      <c r="AD63" s="41" t="s">
        <v>118</v>
      </c>
      <c r="AE63" s="41" t="s">
        <v>153</v>
      </c>
      <c r="AF63" s="42" t="s">
        <v>106</v>
      </c>
      <c r="AG63" s="41" t="s">
        <v>141</v>
      </c>
      <c r="AH63" s="171"/>
      <c r="AI63" s="171"/>
    </row>
    <row r="64" spans="1:35" ht="14.25">
      <c r="A64" s="39" t="s">
        <v>457</v>
      </c>
      <c r="B64" s="39">
        <v>20184226026</v>
      </c>
      <c r="C64" s="39">
        <v>82</v>
      </c>
      <c r="D64" s="39">
        <v>3</v>
      </c>
      <c r="E64" s="39">
        <v>87.61904761904762</v>
      </c>
      <c r="F64" s="39"/>
      <c r="G64" s="39"/>
      <c r="H64" s="39"/>
      <c r="I64" s="39"/>
      <c r="J64" s="39"/>
      <c r="K64" s="39">
        <v>0</v>
      </c>
      <c r="L64" s="39" t="s">
        <v>325</v>
      </c>
      <c r="M64" s="39" t="s">
        <v>458</v>
      </c>
      <c r="N64" s="39">
        <v>6</v>
      </c>
      <c r="O64" s="39">
        <v>74</v>
      </c>
      <c r="P64" s="39">
        <v>4.0600000000000005</v>
      </c>
      <c r="Q64" s="39">
        <v>20.221904761904767</v>
      </c>
      <c r="S64" s="175" t="s">
        <v>459</v>
      </c>
      <c r="T64" s="175">
        <v>20184226026</v>
      </c>
      <c r="U64" s="41">
        <v>82</v>
      </c>
      <c r="V64" s="175">
        <f>AVERAGE(U64:U75)</f>
        <v>87.5</v>
      </c>
      <c r="W64" s="43"/>
      <c r="X64" s="43"/>
      <c r="Y64" s="43"/>
      <c r="Z64" s="41"/>
      <c r="AA64" s="41"/>
      <c r="AB64" s="175">
        <f>SUM(AA64:AA75)</f>
        <v>0</v>
      </c>
      <c r="AC64" s="175" t="s">
        <v>82</v>
      </c>
      <c r="AD64" s="41" t="s">
        <v>325</v>
      </c>
      <c r="AE64" s="41" t="s">
        <v>460</v>
      </c>
      <c r="AF64" s="179">
        <v>6</v>
      </c>
      <c r="AG64" s="175">
        <f>SUM(AF64:AF75)</f>
        <v>14</v>
      </c>
      <c r="AH64" s="175">
        <f>V64*0.1+AB64*0.8+AG64*0.1</f>
        <v>10.15</v>
      </c>
      <c r="AI64" s="175">
        <f>AH64*0.4</f>
        <v>4.0600000000000005</v>
      </c>
    </row>
    <row r="65" spans="1:35" ht="14.25">
      <c r="A65" s="39"/>
      <c r="B65" s="39"/>
      <c r="C65" s="39">
        <v>90</v>
      </c>
      <c r="D65" s="39">
        <v>3</v>
      </c>
      <c r="E65" s="39"/>
      <c r="F65" s="39"/>
      <c r="G65" s="39"/>
      <c r="H65" s="39"/>
      <c r="I65" s="39"/>
      <c r="J65" s="39"/>
      <c r="K65" s="39"/>
      <c r="L65" s="39" t="s">
        <v>346</v>
      </c>
      <c r="M65" s="39" t="s">
        <v>461</v>
      </c>
      <c r="N65" s="39"/>
      <c r="O65" s="39"/>
      <c r="P65" s="39"/>
      <c r="Q65" s="39"/>
      <c r="S65" s="175"/>
      <c r="T65" s="175"/>
      <c r="U65" s="44">
        <v>90</v>
      </c>
      <c r="V65" s="175"/>
      <c r="W65" s="43"/>
      <c r="X65" s="43"/>
      <c r="Y65" s="43"/>
      <c r="Z65" s="41"/>
      <c r="AA65" s="41"/>
      <c r="AB65" s="175"/>
      <c r="AC65" s="175"/>
      <c r="AD65" s="41" t="s">
        <v>346</v>
      </c>
      <c r="AE65" s="41" t="s">
        <v>462</v>
      </c>
      <c r="AF65" s="179"/>
      <c r="AG65" s="175"/>
      <c r="AH65" s="175"/>
      <c r="AI65" s="175"/>
    </row>
    <row r="66" spans="1:35" ht="14.25">
      <c r="A66" s="39"/>
      <c r="B66" s="39"/>
      <c r="C66" s="39">
        <v>85</v>
      </c>
      <c r="D66" s="39">
        <v>3</v>
      </c>
      <c r="E66" s="39"/>
      <c r="F66" s="39"/>
      <c r="G66" s="39"/>
      <c r="H66" s="39"/>
      <c r="I66" s="39"/>
      <c r="J66" s="39"/>
      <c r="K66" s="39"/>
      <c r="L66" s="39" t="s">
        <v>257</v>
      </c>
      <c r="M66" s="39" t="s">
        <v>463</v>
      </c>
      <c r="N66" s="39">
        <v>3</v>
      </c>
      <c r="O66" s="39"/>
      <c r="P66" s="39"/>
      <c r="Q66" s="39"/>
      <c r="S66" s="175"/>
      <c r="T66" s="175"/>
      <c r="U66" s="41">
        <v>85</v>
      </c>
      <c r="V66" s="175"/>
      <c r="W66" s="43"/>
      <c r="X66" s="43"/>
      <c r="Y66" s="43"/>
      <c r="Z66" s="41"/>
      <c r="AA66" s="41"/>
      <c r="AB66" s="175"/>
      <c r="AC66" s="175"/>
      <c r="AD66" s="41"/>
      <c r="AE66" s="41"/>
      <c r="AF66" s="179"/>
      <c r="AG66" s="175"/>
      <c r="AH66" s="175"/>
      <c r="AI66" s="175"/>
    </row>
    <row r="67" spans="1:35" ht="14.25">
      <c r="A67" s="39"/>
      <c r="B67" s="39"/>
      <c r="C67" s="39">
        <v>92</v>
      </c>
      <c r="D67" s="39">
        <v>3</v>
      </c>
      <c r="E67" s="39"/>
      <c r="F67" s="39"/>
      <c r="G67" s="39"/>
      <c r="H67" s="39"/>
      <c r="I67" s="39"/>
      <c r="J67" s="39"/>
      <c r="K67" s="39"/>
      <c r="L67" s="39" t="s">
        <v>257</v>
      </c>
      <c r="M67" s="39" t="s">
        <v>464</v>
      </c>
      <c r="N67" s="39"/>
      <c r="O67" s="39"/>
      <c r="P67" s="39"/>
      <c r="Q67" s="39"/>
      <c r="S67" s="175"/>
      <c r="T67" s="175"/>
      <c r="U67" s="41">
        <v>92</v>
      </c>
      <c r="V67" s="175"/>
      <c r="W67" s="43"/>
      <c r="X67" s="43"/>
      <c r="Y67" s="43"/>
      <c r="Z67" s="41"/>
      <c r="AA67" s="41"/>
      <c r="AB67" s="175"/>
      <c r="AC67" s="175"/>
      <c r="AD67" s="41"/>
      <c r="AE67" s="41"/>
      <c r="AF67" s="179"/>
      <c r="AG67" s="175"/>
      <c r="AH67" s="175"/>
      <c r="AI67" s="175"/>
    </row>
    <row r="68" spans="1:35" ht="14.25">
      <c r="A68" s="39"/>
      <c r="B68" s="39"/>
      <c r="C68" s="39">
        <v>80</v>
      </c>
      <c r="D68" s="39">
        <v>3</v>
      </c>
      <c r="E68" s="39"/>
      <c r="F68" s="39"/>
      <c r="G68" s="39"/>
      <c r="H68" s="39"/>
      <c r="I68" s="39"/>
      <c r="J68" s="39"/>
      <c r="K68" s="39"/>
      <c r="L68" s="39" t="s">
        <v>257</v>
      </c>
      <c r="M68" s="39" t="s">
        <v>465</v>
      </c>
      <c r="N68" s="39"/>
      <c r="O68" s="39"/>
      <c r="P68" s="39"/>
      <c r="Q68" s="39"/>
      <c r="S68" s="175"/>
      <c r="T68" s="175"/>
      <c r="U68" s="41">
        <v>80</v>
      </c>
      <c r="V68" s="175"/>
      <c r="W68" s="43"/>
      <c r="X68" s="43"/>
      <c r="Y68" s="43"/>
      <c r="Z68" s="41"/>
      <c r="AA68" s="41"/>
      <c r="AB68" s="175"/>
      <c r="AC68" s="175" t="s">
        <v>466</v>
      </c>
      <c r="AD68" s="41" t="s">
        <v>257</v>
      </c>
      <c r="AE68" s="41" t="s">
        <v>467</v>
      </c>
      <c r="AF68" s="179">
        <v>3</v>
      </c>
      <c r="AG68" s="175"/>
      <c r="AH68" s="175"/>
      <c r="AI68" s="175"/>
    </row>
    <row r="69" spans="1:35" ht="14.25">
      <c r="A69" s="39"/>
      <c r="B69" s="39"/>
      <c r="C69" s="39">
        <v>97</v>
      </c>
      <c r="D69" s="39">
        <v>3</v>
      </c>
      <c r="E69" s="39"/>
      <c r="F69" s="39"/>
      <c r="G69" s="39"/>
      <c r="H69" s="39"/>
      <c r="I69" s="39"/>
      <c r="J69" s="39"/>
      <c r="K69" s="39"/>
      <c r="L69" s="39" t="s">
        <v>360</v>
      </c>
      <c r="M69" s="39" t="s">
        <v>468</v>
      </c>
      <c r="N69" s="39">
        <v>5</v>
      </c>
      <c r="O69" s="39"/>
      <c r="P69" s="39"/>
      <c r="Q69" s="39"/>
      <c r="S69" s="175"/>
      <c r="T69" s="175"/>
      <c r="U69" s="41">
        <v>97</v>
      </c>
      <c r="V69" s="175"/>
      <c r="W69" s="43"/>
      <c r="X69" s="43"/>
      <c r="Y69" s="43"/>
      <c r="Z69" s="41"/>
      <c r="AA69" s="41"/>
      <c r="AB69" s="175"/>
      <c r="AC69" s="175"/>
      <c r="AD69" s="41" t="s">
        <v>257</v>
      </c>
      <c r="AE69" s="41" t="s">
        <v>469</v>
      </c>
      <c r="AF69" s="179"/>
      <c r="AG69" s="175"/>
      <c r="AH69" s="175"/>
      <c r="AI69" s="175"/>
    </row>
    <row r="70" spans="1:35" ht="14.25">
      <c r="A70" s="39"/>
      <c r="B70" s="39"/>
      <c r="C70" s="39">
        <v>88</v>
      </c>
      <c r="D70" s="39">
        <v>2</v>
      </c>
      <c r="E70" s="39"/>
      <c r="F70" s="39"/>
      <c r="G70" s="39"/>
      <c r="H70" s="39"/>
      <c r="I70" s="39"/>
      <c r="J70" s="39"/>
      <c r="K70" s="39"/>
      <c r="L70" s="39"/>
      <c r="M70" s="39"/>
      <c r="N70" s="39"/>
      <c r="O70" s="39"/>
      <c r="P70" s="39"/>
      <c r="Q70" s="39"/>
      <c r="S70" s="175"/>
      <c r="T70" s="175"/>
      <c r="U70" s="41">
        <v>88</v>
      </c>
      <c r="V70" s="175"/>
      <c r="W70" s="43"/>
      <c r="X70" s="43"/>
      <c r="Y70" s="43"/>
      <c r="Z70" s="41"/>
      <c r="AA70" s="41"/>
      <c r="AB70" s="175"/>
      <c r="AC70" s="175"/>
      <c r="AD70" s="41" t="s">
        <v>257</v>
      </c>
      <c r="AE70" s="41" t="s">
        <v>470</v>
      </c>
      <c r="AF70" s="179"/>
      <c r="AG70" s="175"/>
      <c r="AH70" s="175"/>
      <c r="AI70" s="175"/>
    </row>
    <row r="71" spans="1:35" ht="14.25">
      <c r="A71" s="39"/>
      <c r="B71" s="39"/>
      <c r="C71" s="39">
        <v>86</v>
      </c>
      <c r="D71" s="39">
        <v>1</v>
      </c>
      <c r="E71" s="39"/>
      <c r="F71" s="39"/>
      <c r="G71" s="39"/>
      <c r="H71" s="39"/>
      <c r="I71" s="39"/>
      <c r="J71" s="39"/>
      <c r="K71" s="39"/>
      <c r="L71" s="39"/>
      <c r="M71" s="39"/>
      <c r="N71" s="39"/>
      <c r="O71" s="39"/>
      <c r="P71" s="39"/>
      <c r="Q71" s="39"/>
      <c r="S71" s="175"/>
      <c r="T71" s="175"/>
      <c r="U71" s="41">
        <v>86</v>
      </c>
      <c r="V71" s="175"/>
      <c r="W71" s="43"/>
      <c r="X71" s="43"/>
      <c r="Y71" s="43"/>
      <c r="Z71" s="41"/>
      <c r="AA71" s="41"/>
      <c r="AB71" s="175"/>
      <c r="AC71" s="175"/>
      <c r="AD71" s="41"/>
      <c r="AE71" s="41"/>
      <c r="AF71" s="179"/>
      <c r="AG71" s="175"/>
      <c r="AH71" s="175"/>
      <c r="AI71" s="175"/>
    </row>
    <row r="72" spans="1:35" ht="14.25">
      <c r="S72" s="175"/>
      <c r="T72" s="175"/>
      <c r="U72" s="41"/>
      <c r="V72" s="175"/>
      <c r="W72" s="43"/>
      <c r="X72" s="43"/>
      <c r="Y72" s="43"/>
      <c r="Z72" s="41"/>
      <c r="AA72" s="41"/>
      <c r="AB72" s="175"/>
      <c r="AC72" s="175" t="s">
        <v>84</v>
      </c>
      <c r="AD72" s="41" t="s">
        <v>360</v>
      </c>
      <c r="AE72" s="41" t="s">
        <v>471</v>
      </c>
      <c r="AF72" s="179">
        <v>5</v>
      </c>
      <c r="AG72" s="175"/>
      <c r="AH72" s="175"/>
      <c r="AI72" s="175"/>
    </row>
    <row r="73" spans="1:35" ht="14.25">
      <c r="S73" s="175"/>
      <c r="T73" s="175"/>
      <c r="U73" s="41"/>
      <c r="V73" s="175"/>
      <c r="W73" s="43"/>
      <c r="X73" s="43"/>
      <c r="Y73" s="43"/>
      <c r="Z73" s="41"/>
      <c r="AA73" s="41"/>
      <c r="AB73" s="175"/>
      <c r="AC73" s="175"/>
      <c r="AD73" s="41"/>
      <c r="AE73" s="41"/>
      <c r="AF73" s="179"/>
      <c r="AG73" s="175"/>
      <c r="AH73" s="175"/>
      <c r="AI73" s="175"/>
    </row>
    <row r="74" spans="1:35" ht="14.25">
      <c r="S74" s="175"/>
      <c r="T74" s="175"/>
      <c r="U74" s="41"/>
      <c r="V74" s="175"/>
      <c r="W74" s="43"/>
      <c r="X74" s="43"/>
      <c r="Y74" s="43"/>
      <c r="Z74" s="41"/>
      <c r="AA74" s="41"/>
      <c r="AB74" s="175"/>
      <c r="AC74" s="175"/>
      <c r="AD74" s="41"/>
      <c r="AE74" s="41"/>
      <c r="AF74" s="179"/>
      <c r="AG74" s="175"/>
      <c r="AH74" s="175"/>
      <c r="AI74" s="175"/>
    </row>
    <row r="75" spans="1:35" ht="14.25">
      <c r="S75" s="175"/>
      <c r="T75" s="175"/>
      <c r="U75" s="41"/>
      <c r="V75" s="175"/>
      <c r="W75" s="43"/>
      <c r="X75" s="43"/>
      <c r="Y75" s="43"/>
      <c r="Z75" s="41"/>
      <c r="AA75" s="41"/>
      <c r="AB75" s="175"/>
      <c r="AC75" s="175"/>
      <c r="AD75" s="41"/>
      <c r="AE75" s="41"/>
      <c r="AF75" s="179"/>
      <c r="AG75" s="175"/>
      <c r="AH75" s="175"/>
      <c r="AI75" s="175"/>
    </row>
    <row r="76" spans="1:35" ht="14.25">
      <c r="S76" s="45"/>
      <c r="T76" s="45"/>
      <c r="U76" s="45"/>
      <c r="V76" s="45"/>
      <c r="W76" s="45"/>
      <c r="X76" s="45"/>
      <c r="Y76" s="45"/>
      <c r="Z76" s="45"/>
      <c r="AA76" s="45"/>
      <c r="AB76" s="45"/>
      <c r="AC76" s="45"/>
      <c r="AD76" s="45"/>
      <c r="AE76" s="45"/>
      <c r="AF76" s="46"/>
      <c r="AG76" s="45"/>
      <c r="AH76" s="45"/>
      <c r="AI76" s="45"/>
    </row>
    <row r="77" spans="1:35">
      <c r="A77" s="39" t="s">
        <v>61</v>
      </c>
      <c r="B77" s="39" t="s">
        <v>62</v>
      </c>
      <c r="C77" s="39" t="s">
        <v>268</v>
      </c>
      <c r="D77" s="39"/>
      <c r="E77" s="39"/>
      <c r="F77" s="39" t="s">
        <v>269</v>
      </c>
      <c r="G77" s="39"/>
      <c r="H77" s="39"/>
      <c r="I77" s="39"/>
      <c r="J77" s="39"/>
      <c r="K77" s="39"/>
      <c r="L77" s="39" t="s">
        <v>295</v>
      </c>
      <c r="M77" s="39"/>
      <c r="N77" s="39"/>
      <c r="O77" s="39"/>
      <c r="P77" s="39" t="s">
        <v>67</v>
      </c>
      <c r="Q77" s="39" t="s">
        <v>66</v>
      </c>
      <c r="S77" s="171" t="s">
        <v>61</v>
      </c>
      <c r="T77" s="171" t="s">
        <v>62</v>
      </c>
      <c r="U77" s="171" t="s">
        <v>472</v>
      </c>
      <c r="V77" s="171"/>
      <c r="W77" s="171" t="s">
        <v>448</v>
      </c>
      <c r="X77" s="171"/>
      <c r="Y77" s="171"/>
      <c r="Z77" s="171"/>
      <c r="AA77" s="171"/>
      <c r="AB77" s="171"/>
      <c r="AC77" s="171" t="s">
        <v>65</v>
      </c>
      <c r="AD77" s="171"/>
      <c r="AE77" s="171"/>
      <c r="AF77" s="171"/>
      <c r="AG77" s="171"/>
      <c r="AH77" s="171" t="s">
        <v>66</v>
      </c>
      <c r="AI77" s="171" t="s">
        <v>67</v>
      </c>
    </row>
    <row r="78" spans="1:35" ht="14.25">
      <c r="A78" s="39"/>
      <c r="B78" s="39"/>
      <c r="C78" s="39" t="s">
        <v>270</v>
      </c>
      <c r="D78" s="39" t="s">
        <v>296</v>
      </c>
      <c r="E78" s="39" t="s">
        <v>297</v>
      </c>
      <c r="F78" s="39" t="s">
        <v>272</v>
      </c>
      <c r="G78" s="39" t="s">
        <v>273</v>
      </c>
      <c r="H78" s="39" t="s">
        <v>274</v>
      </c>
      <c r="I78" s="39" t="s">
        <v>275</v>
      </c>
      <c r="J78" s="39" t="s">
        <v>276</v>
      </c>
      <c r="K78" s="39" t="s">
        <v>277</v>
      </c>
      <c r="L78" s="39" t="s">
        <v>279</v>
      </c>
      <c r="M78" s="39" t="s">
        <v>280</v>
      </c>
      <c r="N78" s="39" t="s">
        <v>276</v>
      </c>
      <c r="O78" s="39" t="s">
        <v>281</v>
      </c>
      <c r="P78" s="39"/>
      <c r="Q78" s="39"/>
      <c r="S78" s="171"/>
      <c r="T78" s="171"/>
      <c r="U78" s="40" t="s">
        <v>68</v>
      </c>
      <c r="V78" s="40" t="s">
        <v>456</v>
      </c>
      <c r="W78" s="41" t="s">
        <v>70</v>
      </c>
      <c r="X78" s="41" t="s">
        <v>71</v>
      </c>
      <c r="Y78" s="41" t="s">
        <v>72</v>
      </c>
      <c r="Z78" s="41" t="s">
        <v>103</v>
      </c>
      <c r="AA78" s="41" t="s">
        <v>106</v>
      </c>
      <c r="AB78" s="41" t="s">
        <v>438</v>
      </c>
      <c r="AC78" s="41" t="s">
        <v>473</v>
      </c>
      <c r="AD78" s="41" t="s">
        <v>151</v>
      </c>
      <c r="AE78" s="41" t="s">
        <v>197</v>
      </c>
      <c r="AF78" s="42" t="s">
        <v>106</v>
      </c>
      <c r="AG78" s="41" t="s">
        <v>80</v>
      </c>
      <c r="AH78" s="171"/>
      <c r="AI78" s="171"/>
    </row>
    <row r="79" spans="1:35" ht="14.25">
      <c r="A79" s="39" t="s">
        <v>474</v>
      </c>
      <c r="B79" s="39">
        <v>20184226027</v>
      </c>
      <c r="C79" s="39">
        <v>81</v>
      </c>
      <c r="D79" s="39">
        <v>3</v>
      </c>
      <c r="E79" s="39">
        <v>88.523809523809518</v>
      </c>
      <c r="F79" s="39"/>
      <c r="G79" s="39"/>
      <c r="H79" s="39"/>
      <c r="I79" s="39"/>
      <c r="J79" s="39"/>
      <c r="K79" s="39">
        <v>0</v>
      </c>
      <c r="L79" s="39" t="s">
        <v>436</v>
      </c>
      <c r="M79" s="39" t="s">
        <v>475</v>
      </c>
      <c r="N79" s="39">
        <v>5</v>
      </c>
      <c r="O79" s="39">
        <v>68</v>
      </c>
      <c r="P79" s="39">
        <v>3.8300000000000005</v>
      </c>
      <c r="Q79" s="39">
        <v>19.482380952380954</v>
      </c>
      <c r="S79" s="175" t="s">
        <v>476</v>
      </c>
      <c r="T79" s="175">
        <v>20184226027</v>
      </c>
      <c r="U79" s="41">
        <v>81</v>
      </c>
      <c r="V79" s="175">
        <f>AVERAGE(U79:U90)</f>
        <v>87.75</v>
      </c>
      <c r="W79" s="43"/>
      <c r="X79" s="43"/>
      <c r="Y79" s="43"/>
      <c r="Z79" s="41"/>
      <c r="AA79" s="41"/>
      <c r="AB79" s="175">
        <f>SUM(AA79:AA90)</f>
        <v>0</v>
      </c>
      <c r="AC79" s="175" t="s">
        <v>82</v>
      </c>
      <c r="AD79" s="41" t="s">
        <v>346</v>
      </c>
      <c r="AE79" s="41" t="s">
        <v>477</v>
      </c>
      <c r="AF79" s="179">
        <v>5</v>
      </c>
      <c r="AG79" s="175">
        <f>SUM(AF79:AF90)</f>
        <v>8</v>
      </c>
      <c r="AH79" s="175">
        <f>V79*0.1+AB79*0.8+AG79*0.1</f>
        <v>9.5750000000000011</v>
      </c>
      <c r="AI79" s="175">
        <f>AH79*0.4</f>
        <v>3.8300000000000005</v>
      </c>
    </row>
    <row r="80" spans="1:35" ht="14.25">
      <c r="A80" s="39"/>
      <c r="B80" s="39"/>
      <c r="C80" s="39">
        <v>83</v>
      </c>
      <c r="D80" s="39">
        <v>3</v>
      </c>
      <c r="E80" s="39"/>
      <c r="F80" s="39"/>
      <c r="G80" s="39"/>
      <c r="H80" s="39"/>
      <c r="I80" s="39"/>
      <c r="J80" s="39"/>
      <c r="K80" s="39"/>
      <c r="L80" s="39" t="s">
        <v>255</v>
      </c>
      <c r="M80" s="39" t="s">
        <v>478</v>
      </c>
      <c r="N80" s="39"/>
      <c r="O80" s="39"/>
      <c r="P80" s="39"/>
      <c r="Q80" s="39"/>
      <c r="S80" s="175"/>
      <c r="T80" s="175"/>
      <c r="U80" s="44">
        <v>83</v>
      </c>
      <c r="V80" s="175"/>
      <c r="W80" s="43"/>
      <c r="X80" s="43"/>
      <c r="Y80" s="43"/>
      <c r="Z80" s="41"/>
      <c r="AA80" s="41"/>
      <c r="AB80" s="175"/>
      <c r="AC80" s="175"/>
      <c r="AD80" s="41" t="s">
        <v>255</v>
      </c>
      <c r="AE80" s="41" t="s">
        <v>479</v>
      </c>
      <c r="AF80" s="179"/>
      <c r="AG80" s="175"/>
      <c r="AH80" s="175"/>
      <c r="AI80" s="175"/>
    </row>
    <row r="81" spans="1:35" ht="14.25">
      <c r="A81" s="39"/>
      <c r="B81" s="39"/>
      <c r="C81" s="39">
        <v>92</v>
      </c>
      <c r="D81" s="39">
        <v>3</v>
      </c>
      <c r="E81" s="39"/>
      <c r="F81" s="39"/>
      <c r="G81" s="39"/>
      <c r="H81" s="39"/>
      <c r="I81" s="39"/>
      <c r="J81" s="39"/>
      <c r="K81" s="39"/>
      <c r="L81" s="39" t="s">
        <v>257</v>
      </c>
      <c r="M81" s="39" t="s">
        <v>463</v>
      </c>
      <c r="N81" s="39">
        <v>3</v>
      </c>
      <c r="O81" s="39"/>
      <c r="P81" s="39"/>
      <c r="Q81" s="39"/>
      <c r="S81" s="175"/>
      <c r="T81" s="175"/>
      <c r="U81" s="41">
        <v>92</v>
      </c>
      <c r="V81" s="175"/>
      <c r="W81" s="43"/>
      <c r="X81" s="43"/>
      <c r="Y81" s="43"/>
      <c r="Z81" s="41"/>
      <c r="AA81" s="41"/>
      <c r="AB81" s="175"/>
      <c r="AC81" s="175"/>
      <c r="AD81" s="41"/>
      <c r="AE81" s="41"/>
      <c r="AF81" s="179"/>
      <c r="AG81" s="175"/>
      <c r="AH81" s="175"/>
      <c r="AI81" s="175"/>
    </row>
    <row r="82" spans="1:35" ht="14.25">
      <c r="A82" s="39"/>
      <c r="B82" s="39"/>
      <c r="C82" s="39">
        <v>94</v>
      </c>
      <c r="D82" s="39">
        <v>3</v>
      </c>
      <c r="E82" s="39"/>
      <c r="F82" s="39"/>
      <c r="G82" s="39"/>
      <c r="H82" s="39"/>
      <c r="I82" s="39"/>
      <c r="J82" s="39"/>
      <c r="K82" s="39"/>
      <c r="L82" s="39" t="s">
        <v>257</v>
      </c>
      <c r="M82" s="39" t="s">
        <v>464</v>
      </c>
      <c r="N82" s="39"/>
      <c r="O82" s="39"/>
      <c r="P82" s="39"/>
      <c r="Q82" s="39"/>
      <c r="S82" s="175"/>
      <c r="T82" s="175"/>
      <c r="U82" s="41">
        <v>94</v>
      </c>
      <c r="V82" s="175"/>
      <c r="W82" s="43"/>
      <c r="X82" s="43"/>
      <c r="Y82" s="43"/>
      <c r="Z82" s="41"/>
      <c r="AA82" s="41"/>
      <c r="AB82" s="175"/>
      <c r="AC82" s="175"/>
      <c r="AD82" s="41"/>
      <c r="AE82" s="41"/>
      <c r="AF82" s="179"/>
      <c r="AG82" s="175"/>
      <c r="AH82" s="175"/>
      <c r="AI82" s="175"/>
    </row>
    <row r="83" spans="1:35" ht="14.25">
      <c r="A83" s="39"/>
      <c r="B83" s="39"/>
      <c r="C83" s="39">
        <v>85</v>
      </c>
      <c r="D83" s="39">
        <v>3</v>
      </c>
      <c r="E83" s="39"/>
      <c r="F83" s="39"/>
      <c r="G83" s="39"/>
      <c r="H83" s="39"/>
      <c r="I83" s="39"/>
      <c r="J83" s="39"/>
      <c r="K83" s="39"/>
      <c r="L83" s="39"/>
      <c r="M83" s="39"/>
      <c r="N83" s="39"/>
      <c r="O83" s="39"/>
      <c r="P83" s="39"/>
      <c r="Q83" s="39"/>
      <c r="S83" s="175"/>
      <c r="T83" s="175"/>
      <c r="U83" s="41">
        <v>85</v>
      </c>
      <c r="V83" s="175"/>
      <c r="W83" s="43"/>
      <c r="X83" s="43"/>
      <c r="Y83" s="43"/>
      <c r="Z83" s="41"/>
      <c r="AA83" s="41"/>
      <c r="AB83" s="175"/>
      <c r="AC83" s="175" t="s">
        <v>480</v>
      </c>
      <c r="AD83" s="41" t="s">
        <v>257</v>
      </c>
      <c r="AE83" s="41" t="s">
        <v>481</v>
      </c>
      <c r="AF83" s="179">
        <v>3</v>
      </c>
      <c r="AG83" s="175"/>
      <c r="AH83" s="175"/>
      <c r="AI83" s="175"/>
    </row>
    <row r="84" spans="1:35" ht="14.25">
      <c r="A84" s="39"/>
      <c r="B84" s="39"/>
      <c r="C84" s="39">
        <v>100</v>
      </c>
      <c r="D84" s="39">
        <v>3</v>
      </c>
      <c r="E84" s="39"/>
      <c r="F84" s="39"/>
      <c r="G84" s="39"/>
      <c r="H84" s="39"/>
      <c r="I84" s="39"/>
      <c r="J84" s="39"/>
      <c r="K84" s="39"/>
      <c r="L84" s="39"/>
      <c r="M84" s="39"/>
      <c r="N84" s="39"/>
      <c r="O84" s="39"/>
      <c r="P84" s="39"/>
      <c r="Q84" s="39"/>
      <c r="S84" s="175"/>
      <c r="T84" s="175"/>
      <c r="U84" s="41">
        <v>100</v>
      </c>
      <c r="V84" s="175"/>
      <c r="W84" s="43"/>
      <c r="X84" s="43"/>
      <c r="Y84" s="43"/>
      <c r="Z84" s="41"/>
      <c r="AA84" s="41"/>
      <c r="AB84" s="175"/>
      <c r="AC84" s="175"/>
      <c r="AD84" s="41" t="s">
        <v>257</v>
      </c>
      <c r="AE84" s="41" t="s">
        <v>482</v>
      </c>
      <c r="AF84" s="179"/>
      <c r="AG84" s="175"/>
      <c r="AH84" s="175"/>
      <c r="AI84" s="175"/>
    </row>
    <row r="85" spans="1:35" ht="14.25">
      <c r="A85" s="39"/>
      <c r="B85" s="39"/>
      <c r="C85" s="39">
        <v>87</v>
      </c>
      <c r="D85" s="39">
        <v>2</v>
      </c>
      <c r="E85" s="39"/>
      <c r="F85" s="39"/>
      <c r="G85" s="39"/>
      <c r="H85" s="39"/>
      <c r="I85" s="39"/>
      <c r="J85" s="39"/>
      <c r="K85" s="39"/>
      <c r="L85" s="39"/>
      <c r="M85" s="39"/>
      <c r="N85" s="39"/>
      <c r="O85" s="39"/>
      <c r="P85" s="39"/>
      <c r="Q85" s="39"/>
      <c r="S85" s="175"/>
      <c r="T85" s="175"/>
      <c r="U85" s="41">
        <v>87</v>
      </c>
      <c r="V85" s="175"/>
      <c r="W85" s="43"/>
      <c r="X85" s="43"/>
      <c r="Y85" s="43"/>
      <c r="Z85" s="41"/>
      <c r="AA85" s="41"/>
      <c r="AB85" s="175"/>
      <c r="AC85" s="175"/>
      <c r="AD85" s="41"/>
      <c r="AE85" s="41"/>
      <c r="AF85" s="179"/>
      <c r="AG85" s="175"/>
      <c r="AH85" s="175"/>
      <c r="AI85" s="175"/>
    </row>
    <row r="86" spans="1:35" ht="14.25">
      <c r="A86" s="39"/>
      <c r="B86" s="39"/>
      <c r="C86" s="39">
        <v>80</v>
      </c>
      <c r="D86" s="39">
        <v>1</v>
      </c>
      <c r="E86" s="39"/>
      <c r="F86" s="39"/>
      <c r="G86" s="39"/>
      <c r="H86" s="39"/>
      <c r="I86" s="39"/>
      <c r="J86" s="39"/>
      <c r="K86" s="39"/>
      <c r="L86" s="39"/>
      <c r="M86" s="39"/>
      <c r="N86" s="39"/>
      <c r="O86" s="39"/>
      <c r="P86" s="39"/>
      <c r="Q86" s="39"/>
      <c r="S86" s="175"/>
      <c r="T86" s="175"/>
      <c r="U86" s="41">
        <v>80</v>
      </c>
      <c r="V86" s="175"/>
      <c r="W86" s="43"/>
      <c r="X86" s="43"/>
      <c r="Y86" s="43"/>
      <c r="Z86" s="41"/>
      <c r="AA86" s="41"/>
      <c r="AB86" s="175"/>
      <c r="AC86" s="175"/>
      <c r="AD86" s="41"/>
      <c r="AE86" s="41"/>
      <c r="AF86" s="179"/>
      <c r="AG86" s="175"/>
      <c r="AH86" s="175"/>
      <c r="AI86" s="175"/>
    </row>
    <row r="87" spans="1:35" ht="14.25">
      <c r="S87" s="175"/>
      <c r="T87" s="175"/>
      <c r="U87" s="41"/>
      <c r="V87" s="175"/>
      <c r="W87" s="43"/>
      <c r="X87" s="43"/>
      <c r="Y87" s="43"/>
      <c r="Z87" s="41"/>
      <c r="AA87" s="41"/>
      <c r="AB87" s="175"/>
      <c r="AC87" s="175" t="s">
        <v>84</v>
      </c>
      <c r="AD87" s="41"/>
      <c r="AE87" s="41"/>
      <c r="AF87" s="180"/>
      <c r="AG87" s="175"/>
      <c r="AH87" s="175"/>
      <c r="AI87" s="175"/>
    </row>
    <row r="88" spans="1:35" ht="14.25">
      <c r="S88" s="175"/>
      <c r="T88" s="175"/>
      <c r="U88" s="41"/>
      <c r="V88" s="175"/>
      <c r="W88" s="43"/>
      <c r="X88" s="43"/>
      <c r="Y88" s="43"/>
      <c r="Z88" s="41"/>
      <c r="AA88" s="41"/>
      <c r="AB88" s="175"/>
      <c r="AC88" s="175"/>
      <c r="AD88" s="41"/>
      <c r="AE88" s="41"/>
      <c r="AF88" s="180"/>
      <c r="AG88" s="175"/>
      <c r="AH88" s="175"/>
      <c r="AI88" s="175"/>
    </row>
    <row r="89" spans="1:35" ht="14.25">
      <c r="S89" s="175"/>
      <c r="T89" s="175"/>
      <c r="U89" s="41"/>
      <c r="V89" s="175"/>
      <c r="W89" s="43"/>
      <c r="X89" s="43"/>
      <c r="Y89" s="43"/>
      <c r="Z89" s="41"/>
      <c r="AA89" s="41"/>
      <c r="AB89" s="175"/>
      <c r="AC89" s="175"/>
      <c r="AD89" s="41"/>
      <c r="AE89" s="41"/>
      <c r="AF89" s="180"/>
      <c r="AG89" s="175"/>
      <c r="AH89" s="175"/>
      <c r="AI89" s="175"/>
    </row>
    <row r="90" spans="1:35" ht="14.25">
      <c r="S90" s="175"/>
      <c r="T90" s="175"/>
      <c r="U90" s="41"/>
      <c r="V90" s="175"/>
      <c r="W90" s="43"/>
      <c r="X90" s="43"/>
      <c r="Y90" s="43"/>
      <c r="Z90" s="41"/>
      <c r="AA90" s="41"/>
      <c r="AB90" s="175"/>
      <c r="AC90" s="175"/>
      <c r="AD90" s="41"/>
      <c r="AE90" s="41"/>
      <c r="AF90" s="180"/>
      <c r="AG90" s="175"/>
      <c r="AH90" s="175"/>
      <c r="AI90" s="175"/>
    </row>
    <row r="91" spans="1:35" ht="14.25">
      <c r="S91" s="45"/>
      <c r="T91" s="45"/>
      <c r="U91" s="45"/>
      <c r="V91" s="45"/>
      <c r="W91" s="45"/>
      <c r="X91" s="45"/>
      <c r="Y91" s="45"/>
      <c r="Z91" s="45"/>
      <c r="AA91" s="45"/>
      <c r="AB91" s="45"/>
      <c r="AC91" s="45"/>
      <c r="AD91" s="45"/>
      <c r="AE91" s="45"/>
      <c r="AF91" s="46"/>
      <c r="AG91" s="45"/>
      <c r="AH91" s="45"/>
      <c r="AI91" s="45"/>
    </row>
    <row r="92" spans="1:35">
      <c r="A92" s="39" t="s">
        <v>61</v>
      </c>
      <c r="B92" s="39" t="s">
        <v>62</v>
      </c>
      <c r="C92" s="39" t="s">
        <v>268</v>
      </c>
      <c r="D92" s="39"/>
      <c r="E92" s="39"/>
      <c r="F92" s="39" t="s">
        <v>269</v>
      </c>
      <c r="G92" s="39"/>
      <c r="H92" s="39"/>
      <c r="I92" s="39"/>
      <c r="J92" s="39"/>
      <c r="K92" s="39"/>
      <c r="L92" s="39" t="s">
        <v>295</v>
      </c>
      <c r="M92" s="39"/>
      <c r="N92" s="39"/>
      <c r="O92" s="39"/>
      <c r="P92" s="39" t="s">
        <v>67</v>
      </c>
      <c r="Q92" s="39" t="s">
        <v>66</v>
      </c>
      <c r="S92" s="171" t="s">
        <v>61</v>
      </c>
      <c r="T92" s="171" t="s">
        <v>62</v>
      </c>
      <c r="U92" s="171" t="s">
        <v>97</v>
      </c>
      <c r="V92" s="171"/>
      <c r="W92" s="171" t="s">
        <v>192</v>
      </c>
      <c r="X92" s="171"/>
      <c r="Y92" s="171"/>
      <c r="Z92" s="171"/>
      <c r="AA92" s="171"/>
      <c r="AB92" s="171"/>
      <c r="AC92" s="171" t="s">
        <v>65</v>
      </c>
      <c r="AD92" s="171"/>
      <c r="AE92" s="171"/>
      <c r="AF92" s="171"/>
      <c r="AG92" s="171"/>
      <c r="AH92" s="171" t="s">
        <v>66</v>
      </c>
      <c r="AI92" s="171" t="s">
        <v>67</v>
      </c>
    </row>
    <row r="93" spans="1:35" ht="14.25">
      <c r="A93" s="39"/>
      <c r="B93" s="39"/>
      <c r="C93" s="39" t="s">
        <v>270</v>
      </c>
      <c r="D93" s="39" t="s">
        <v>296</v>
      </c>
      <c r="E93" s="39" t="s">
        <v>297</v>
      </c>
      <c r="F93" s="39" t="s">
        <v>272</v>
      </c>
      <c r="G93" s="39" t="s">
        <v>273</v>
      </c>
      <c r="H93" s="39" t="s">
        <v>274</v>
      </c>
      <c r="I93" s="39" t="s">
        <v>275</v>
      </c>
      <c r="J93" s="39" t="s">
        <v>276</v>
      </c>
      <c r="K93" s="39" t="s">
        <v>277</v>
      </c>
      <c r="L93" s="39" t="s">
        <v>279</v>
      </c>
      <c r="M93" s="39" t="s">
        <v>280</v>
      </c>
      <c r="N93" s="39" t="s">
        <v>276</v>
      </c>
      <c r="O93" s="39" t="s">
        <v>281</v>
      </c>
      <c r="P93" s="39"/>
      <c r="Q93" s="39"/>
      <c r="S93" s="171"/>
      <c r="T93" s="171"/>
      <c r="U93" s="40" t="s">
        <v>68</v>
      </c>
      <c r="V93" s="40" t="s">
        <v>114</v>
      </c>
      <c r="W93" s="41" t="s">
        <v>449</v>
      </c>
      <c r="X93" s="41" t="s">
        <v>71</v>
      </c>
      <c r="Y93" s="41" t="s">
        <v>72</v>
      </c>
      <c r="Z93" s="41" t="s">
        <v>103</v>
      </c>
      <c r="AA93" s="41" t="s">
        <v>120</v>
      </c>
      <c r="AB93" s="41" t="s">
        <v>116</v>
      </c>
      <c r="AC93" s="41" t="s">
        <v>117</v>
      </c>
      <c r="AD93" s="41" t="s">
        <v>151</v>
      </c>
      <c r="AE93" s="41" t="s">
        <v>153</v>
      </c>
      <c r="AF93" s="42" t="s">
        <v>106</v>
      </c>
      <c r="AG93" s="41" t="s">
        <v>80</v>
      </c>
      <c r="AH93" s="171"/>
      <c r="AI93" s="171"/>
    </row>
    <row r="94" spans="1:35" ht="14.25">
      <c r="A94" s="39" t="s">
        <v>483</v>
      </c>
      <c r="B94" s="39">
        <v>20184226028</v>
      </c>
      <c r="C94" s="39">
        <v>90</v>
      </c>
      <c r="D94" s="39">
        <v>3</v>
      </c>
      <c r="E94" s="39">
        <v>86.904761904761898</v>
      </c>
      <c r="F94" s="39"/>
      <c r="G94" s="39"/>
      <c r="H94" s="39"/>
      <c r="I94" s="39"/>
      <c r="J94" s="39"/>
      <c r="K94" s="39">
        <v>0</v>
      </c>
      <c r="L94" s="39"/>
      <c r="M94" s="39"/>
      <c r="N94" s="39"/>
      <c r="O94" s="39">
        <v>60</v>
      </c>
      <c r="P94" s="39">
        <v>3.4800000000000004</v>
      </c>
      <c r="Q94" s="39">
        <v>18.17047619047619</v>
      </c>
      <c r="S94" s="175" t="s">
        <v>484</v>
      </c>
      <c r="T94" s="175">
        <v>20184226028</v>
      </c>
      <c r="U94" s="41">
        <v>90</v>
      </c>
      <c r="V94" s="175">
        <f>AVERAGE(U94:U105)</f>
        <v>87</v>
      </c>
      <c r="W94" s="43"/>
      <c r="X94" s="43"/>
      <c r="Y94" s="43"/>
      <c r="Z94" s="41"/>
      <c r="AA94" s="41"/>
      <c r="AB94" s="175">
        <f>SUM(AA94:AA105)</f>
        <v>0</v>
      </c>
      <c r="AC94" s="175" t="s">
        <v>429</v>
      </c>
      <c r="AD94" s="41"/>
      <c r="AE94" s="41"/>
      <c r="AF94" s="180"/>
      <c r="AG94" s="175">
        <f>SUM(AF94:AF105)</f>
        <v>0</v>
      </c>
      <c r="AH94" s="175">
        <f>V94*0.1+AB94*0.8+AG94*0.1</f>
        <v>8.7000000000000011</v>
      </c>
      <c r="AI94" s="175">
        <f>AH94*0.4</f>
        <v>3.4800000000000004</v>
      </c>
    </row>
    <row r="95" spans="1:35" ht="14.25">
      <c r="A95" s="39"/>
      <c r="B95" s="39"/>
      <c r="C95" s="39">
        <v>88</v>
      </c>
      <c r="D95" s="39">
        <v>3</v>
      </c>
      <c r="E95" s="39"/>
      <c r="F95" s="39"/>
      <c r="G95" s="39"/>
      <c r="H95" s="39"/>
      <c r="I95" s="39"/>
      <c r="J95" s="39"/>
      <c r="K95" s="39"/>
      <c r="L95" s="39"/>
      <c r="M95" s="39"/>
      <c r="N95" s="39"/>
      <c r="O95" s="39"/>
      <c r="P95" s="39"/>
      <c r="Q95" s="39"/>
      <c r="S95" s="175"/>
      <c r="T95" s="175"/>
      <c r="U95" s="44">
        <v>88</v>
      </c>
      <c r="V95" s="175"/>
      <c r="W95" s="43"/>
      <c r="X95" s="43"/>
      <c r="Y95" s="43"/>
      <c r="Z95" s="41"/>
      <c r="AA95" s="41"/>
      <c r="AB95" s="175"/>
      <c r="AC95" s="175"/>
      <c r="AD95" s="41"/>
      <c r="AE95" s="41"/>
      <c r="AF95" s="180"/>
      <c r="AG95" s="175"/>
      <c r="AH95" s="175"/>
      <c r="AI95" s="175"/>
    </row>
    <row r="96" spans="1:35" ht="14.25">
      <c r="A96" s="39"/>
      <c r="B96" s="39"/>
      <c r="C96" s="39">
        <v>78</v>
      </c>
      <c r="D96" s="39">
        <v>3</v>
      </c>
      <c r="E96" s="39"/>
      <c r="F96" s="39"/>
      <c r="G96" s="39"/>
      <c r="H96" s="39"/>
      <c r="I96" s="39"/>
      <c r="J96" s="39"/>
      <c r="K96" s="39"/>
      <c r="L96" s="39"/>
      <c r="M96" s="39"/>
      <c r="N96" s="39"/>
      <c r="O96" s="39"/>
      <c r="P96" s="39"/>
      <c r="Q96" s="39"/>
      <c r="S96" s="175"/>
      <c r="T96" s="175"/>
      <c r="U96" s="41">
        <v>78</v>
      </c>
      <c r="V96" s="175"/>
      <c r="W96" s="43"/>
      <c r="X96" s="43"/>
      <c r="Y96" s="43"/>
      <c r="Z96" s="41"/>
      <c r="AA96" s="41"/>
      <c r="AB96" s="175"/>
      <c r="AC96" s="175"/>
      <c r="AD96" s="41"/>
      <c r="AE96" s="41"/>
      <c r="AF96" s="180"/>
      <c r="AG96" s="175"/>
      <c r="AH96" s="175"/>
      <c r="AI96" s="175"/>
    </row>
    <row r="97" spans="1:35" ht="14.25">
      <c r="A97" s="39"/>
      <c r="B97" s="39"/>
      <c r="C97" s="39">
        <v>92</v>
      </c>
      <c r="D97" s="39">
        <v>3</v>
      </c>
      <c r="E97" s="39"/>
      <c r="F97" s="39"/>
      <c r="G97" s="39"/>
      <c r="H97" s="39"/>
      <c r="I97" s="39"/>
      <c r="J97" s="39"/>
      <c r="K97" s="39"/>
      <c r="L97" s="39"/>
      <c r="M97" s="39"/>
      <c r="N97" s="39"/>
      <c r="O97" s="39"/>
      <c r="P97" s="39"/>
      <c r="Q97" s="39"/>
      <c r="S97" s="175"/>
      <c r="T97" s="175"/>
      <c r="U97" s="41">
        <v>92</v>
      </c>
      <c r="V97" s="175"/>
      <c r="W97" s="43"/>
      <c r="X97" s="43"/>
      <c r="Y97" s="43"/>
      <c r="Z97" s="41"/>
      <c r="AA97" s="41"/>
      <c r="AB97" s="175"/>
      <c r="AC97" s="175"/>
      <c r="AD97" s="41"/>
      <c r="AE97" s="41"/>
      <c r="AF97" s="180"/>
      <c r="AG97" s="175"/>
      <c r="AH97" s="175"/>
      <c r="AI97" s="175"/>
    </row>
    <row r="98" spans="1:35" ht="14.25">
      <c r="A98" s="39"/>
      <c r="B98" s="39"/>
      <c r="C98" s="39">
        <v>79</v>
      </c>
      <c r="D98" s="39">
        <v>3</v>
      </c>
      <c r="E98" s="39"/>
      <c r="F98" s="39"/>
      <c r="G98" s="39"/>
      <c r="H98" s="39"/>
      <c r="I98" s="39"/>
      <c r="J98" s="39"/>
      <c r="K98" s="39"/>
      <c r="L98" s="39"/>
      <c r="M98" s="39"/>
      <c r="N98" s="39"/>
      <c r="O98" s="39"/>
      <c r="P98" s="39"/>
      <c r="Q98" s="39"/>
      <c r="S98" s="175"/>
      <c r="T98" s="175"/>
      <c r="U98" s="41">
        <v>79</v>
      </c>
      <c r="V98" s="175"/>
      <c r="W98" s="43"/>
      <c r="X98" s="43"/>
      <c r="Y98" s="43"/>
      <c r="Z98" s="41"/>
      <c r="AA98" s="41"/>
      <c r="AB98" s="175"/>
      <c r="AC98" s="175" t="s">
        <v>157</v>
      </c>
      <c r="AD98" s="41"/>
      <c r="AE98" s="41"/>
      <c r="AF98" s="180"/>
      <c r="AG98" s="175"/>
      <c r="AH98" s="175"/>
      <c r="AI98" s="175"/>
    </row>
    <row r="99" spans="1:35" ht="14.25">
      <c r="A99" s="39"/>
      <c r="B99" s="39"/>
      <c r="C99" s="39">
        <v>94</v>
      </c>
      <c r="D99" s="39">
        <v>3</v>
      </c>
      <c r="E99" s="39"/>
      <c r="F99" s="39"/>
      <c r="G99" s="39"/>
      <c r="H99" s="39"/>
      <c r="I99" s="39"/>
      <c r="J99" s="39"/>
      <c r="K99" s="39"/>
      <c r="L99" s="39"/>
      <c r="M99" s="39"/>
      <c r="N99" s="39"/>
      <c r="O99" s="39"/>
      <c r="P99" s="39"/>
      <c r="Q99" s="39"/>
      <c r="S99" s="175"/>
      <c r="T99" s="175"/>
      <c r="U99" s="41">
        <v>94</v>
      </c>
      <c r="V99" s="175"/>
      <c r="W99" s="43"/>
      <c r="X99" s="43"/>
      <c r="Y99" s="43"/>
      <c r="Z99" s="41"/>
      <c r="AA99" s="41"/>
      <c r="AB99" s="175"/>
      <c r="AC99" s="175"/>
      <c r="AD99" s="41"/>
      <c r="AE99" s="41"/>
      <c r="AF99" s="180"/>
      <c r="AG99" s="175"/>
      <c r="AH99" s="175"/>
      <c r="AI99" s="175"/>
    </row>
    <row r="100" spans="1:35" ht="14.25">
      <c r="A100" s="39"/>
      <c r="B100" s="39"/>
      <c r="C100" s="39">
        <v>87</v>
      </c>
      <c r="D100" s="39">
        <v>2</v>
      </c>
      <c r="E100" s="39"/>
      <c r="F100" s="39"/>
      <c r="G100" s="39"/>
      <c r="H100" s="39"/>
      <c r="I100" s="39"/>
      <c r="J100" s="39"/>
      <c r="K100" s="39"/>
      <c r="L100" s="39"/>
      <c r="M100" s="39"/>
      <c r="N100" s="39"/>
      <c r="O100" s="39"/>
      <c r="P100" s="39"/>
      <c r="Q100" s="39"/>
      <c r="S100" s="175"/>
      <c r="T100" s="175"/>
      <c r="U100" s="41">
        <v>87</v>
      </c>
      <c r="V100" s="175"/>
      <c r="W100" s="43"/>
      <c r="X100" s="43"/>
      <c r="Y100" s="43"/>
      <c r="Z100" s="41"/>
      <c r="AA100" s="41"/>
      <c r="AB100" s="175"/>
      <c r="AC100" s="175"/>
      <c r="AD100" s="41"/>
      <c r="AE100" s="41"/>
      <c r="AF100" s="180"/>
      <c r="AG100" s="175"/>
      <c r="AH100" s="175"/>
      <c r="AI100" s="175"/>
    </row>
    <row r="101" spans="1:35" ht="14.25">
      <c r="A101" s="39"/>
      <c r="B101" s="39"/>
      <c r="C101" s="39">
        <v>88</v>
      </c>
      <c r="D101" s="39">
        <v>1</v>
      </c>
      <c r="E101" s="39"/>
      <c r="F101" s="39"/>
      <c r="G101" s="39"/>
      <c r="H101" s="39"/>
      <c r="I101" s="39"/>
      <c r="J101" s="39"/>
      <c r="K101" s="39"/>
      <c r="L101" s="39"/>
      <c r="M101" s="39"/>
      <c r="N101" s="39"/>
      <c r="O101" s="39"/>
      <c r="P101" s="39"/>
      <c r="Q101" s="39"/>
      <c r="S101" s="175"/>
      <c r="T101" s="175"/>
      <c r="U101" s="41">
        <v>88</v>
      </c>
      <c r="V101" s="175"/>
      <c r="W101" s="43"/>
      <c r="X101" s="43"/>
      <c r="Y101" s="43"/>
      <c r="Z101" s="41"/>
      <c r="AA101" s="41"/>
      <c r="AB101" s="175"/>
      <c r="AC101" s="175"/>
      <c r="AD101" s="41"/>
      <c r="AE101" s="41"/>
      <c r="AF101" s="180"/>
      <c r="AG101" s="175"/>
      <c r="AH101" s="175"/>
      <c r="AI101" s="175"/>
    </row>
    <row r="102" spans="1:35" ht="14.25">
      <c r="S102" s="175"/>
      <c r="T102" s="175"/>
      <c r="U102" s="41"/>
      <c r="V102" s="175"/>
      <c r="W102" s="43"/>
      <c r="X102" s="43"/>
      <c r="Y102" s="43"/>
      <c r="Z102" s="41"/>
      <c r="AA102" s="41"/>
      <c r="AB102" s="175"/>
      <c r="AC102" s="175" t="s">
        <v>187</v>
      </c>
      <c r="AD102" s="41"/>
      <c r="AE102" s="41"/>
      <c r="AF102" s="180"/>
      <c r="AG102" s="175"/>
      <c r="AH102" s="175"/>
      <c r="AI102" s="175"/>
    </row>
    <row r="103" spans="1:35" ht="14.25">
      <c r="S103" s="175"/>
      <c r="T103" s="175"/>
      <c r="U103" s="41"/>
      <c r="V103" s="175"/>
      <c r="W103" s="43"/>
      <c r="X103" s="43"/>
      <c r="Y103" s="43"/>
      <c r="Z103" s="41"/>
      <c r="AA103" s="41"/>
      <c r="AB103" s="175"/>
      <c r="AC103" s="175"/>
      <c r="AD103" s="41"/>
      <c r="AE103" s="41"/>
      <c r="AF103" s="180"/>
      <c r="AG103" s="175"/>
      <c r="AH103" s="175"/>
      <c r="AI103" s="175"/>
    </row>
    <row r="104" spans="1:35" ht="14.25">
      <c r="S104" s="175"/>
      <c r="T104" s="175"/>
      <c r="U104" s="41"/>
      <c r="V104" s="175"/>
      <c r="W104" s="43"/>
      <c r="X104" s="43"/>
      <c r="Y104" s="43"/>
      <c r="Z104" s="41"/>
      <c r="AA104" s="41"/>
      <c r="AB104" s="175"/>
      <c r="AC104" s="175"/>
      <c r="AD104" s="41"/>
      <c r="AE104" s="41"/>
      <c r="AF104" s="180"/>
      <c r="AG104" s="175"/>
      <c r="AH104" s="175"/>
      <c r="AI104" s="175"/>
    </row>
    <row r="105" spans="1:35" ht="14.25">
      <c r="S105" s="175"/>
      <c r="T105" s="175"/>
      <c r="U105" s="41"/>
      <c r="V105" s="175"/>
      <c r="W105" s="43"/>
      <c r="X105" s="43"/>
      <c r="Y105" s="43"/>
      <c r="Z105" s="41"/>
      <c r="AA105" s="41"/>
      <c r="AB105" s="175"/>
      <c r="AC105" s="175"/>
      <c r="AD105" s="41"/>
      <c r="AE105" s="41"/>
      <c r="AF105" s="180"/>
      <c r="AG105" s="175"/>
      <c r="AH105" s="175"/>
      <c r="AI105" s="175"/>
    </row>
    <row r="106" spans="1:35" ht="14.25">
      <c r="S106" s="45"/>
      <c r="T106" s="45"/>
      <c r="U106" s="45"/>
      <c r="V106" s="45"/>
      <c r="W106" s="45"/>
      <c r="X106" s="45"/>
      <c r="Y106" s="45"/>
      <c r="Z106" s="45"/>
      <c r="AA106" s="45"/>
      <c r="AB106" s="45"/>
      <c r="AC106" s="45"/>
      <c r="AD106" s="45"/>
      <c r="AE106" s="45"/>
      <c r="AF106" s="46"/>
      <c r="AG106" s="45"/>
      <c r="AH106" s="45"/>
      <c r="AI106" s="45"/>
    </row>
    <row r="107" spans="1:35">
      <c r="A107" s="39" t="s">
        <v>61</v>
      </c>
      <c r="B107" s="39" t="s">
        <v>62</v>
      </c>
      <c r="C107" s="39" t="s">
        <v>268</v>
      </c>
      <c r="D107" s="39"/>
      <c r="E107" s="39"/>
      <c r="F107" s="39" t="s">
        <v>269</v>
      </c>
      <c r="G107" s="39"/>
      <c r="H107" s="39"/>
      <c r="I107" s="39"/>
      <c r="J107" s="39"/>
      <c r="K107" s="39"/>
      <c r="L107" s="39" t="s">
        <v>295</v>
      </c>
      <c r="M107" s="39"/>
      <c r="N107" s="39"/>
      <c r="O107" s="39"/>
      <c r="P107" s="39" t="s">
        <v>67</v>
      </c>
      <c r="Q107" s="39" t="s">
        <v>66</v>
      </c>
      <c r="S107" s="171" t="s">
        <v>61</v>
      </c>
      <c r="T107" s="171" t="s">
        <v>62</v>
      </c>
      <c r="U107" s="171" t="s">
        <v>97</v>
      </c>
      <c r="V107" s="171"/>
      <c r="W107" s="171" t="s">
        <v>113</v>
      </c>
      <c r="X107" s="171"/>
      <c r="Y107" s="171"/>
      <c r="Z107" s="171"/>
      <c r="AA107" s="171"/>
      <c r="AB107" s="171"/>
      <c r="AC107" s="171" t="s">
        <v>65</v>
      </c>
      <c r="AD107" s="171"/>
      <c r="AE107" s="171"/>
      <c r="AF107" s="171"/>
      <c r="AG107" s="171"/>
      <c r="AH107" s="171" t="s">
        <v>66</v>
      </c>
      <c r="AI107" s="171" t="s">
        <v>67</v>
      </c>
    </row>
    <row r="108" spans="1:35" ht="14.25">
      <c r="A108" s="39"/>
      <c r="B108" s="39"/>
      <c r="C108" s="39" t="s">
        <v>270</v>
      </c>
      <c r="D108" s="39" t="s">
        <v>296</v>
      </c>
      <c r="E108" s="39" t="s">
        <v>297</v>
      </c>
      <c r="F108" s="39" t="s">
        <v>272</v>
      </c>
      <c r="G108" s="39" t="s">
        <v>273</v>
      </c>
      <c r="H108" s="39" t="s">
        <v>274</v>
      </c>
      <c r="I108" s="39" t="s">
        <v>275</v>
      </c>
      <c r="J108" s="39" t="s">
        <v>276</v>
      </c>
      <c r="K108" s="39" t="s">
        <v>277</v>
      </c>
      <c r="L108" s="39" t="s">
        <v>279</v>
      </c>
      <c r="M108" s="39" t="s">
        <v>280</v>
      </c>
      <c r="N108" s="39" t="s">
        <v>276</v>
      </c>
      <c r="O108" s="39" t="s">
        <v>281</v>
      </c>
      <c r="P108" s="39"/>
      <c r="Q108" s="39"/>
      <c r="S108" s="171"/>
      <c r="T108" s="171"/>
      <c r="U108" s="40" t="s">
        <v>147</v>
      </c>
      <c r="V108" s="40" t="s">
        <v>199</v>
      </c>
      <c r="W108" s="41" t="s">
        <v>70</v>
      </c>
      <c r="X108" s="41" t="s">
        <v>485</v>
      </c>
      <c r="Y108" s="41" t="s">
        <v>195</v>
      </c>
      <c r="Z108" s="41" t="s">
        <v>486</v>
      </c>
      <c r="AA108" s="41" t="s">
        <v>106</v>
      </c>
      <c r="AB108" s="41" t="s">
        <v>116</v>
      </c>
      <c r="AC108" s="41" t="s">
        <v>206</v>
      </c>
      <c r="AD108" s="41" t="s">
        <v>118</v>
      </c>
      <c r="AE108" s="41" t="s">
        <v>153</v>
      </c>
      <c r="AF108" s="42" t="s">
        <v>450</v>
      </c>
      <c r="AG108" s="41" t="s">
        <v>80</v>
      </c>
      <c r="AH108" s="171"/>
      <c r="AI108" s="171"/>
    </row>
    <row r="109" spans="1:35" ht="14.25">
      <c r="A109" s="39" t="s">
        <v>487</v>
      </c>
      <c r="B109" s="39">
        <v>20184226029</v>
      </c>
      <c r="C109" s="39">
        <v>88</v>
      </c>
      <c r="D109" s="39">
        <v>3</v>
      </c>
      <c r="E109" s="39">
        <v>88.714285714285708</v>
      </c>
      <c r="F109" s="39"/>
      <c r="G109" s="39"/>
      <c r="H109" s="39"/>
      <c r="I109" s="39"/>
      <c r="J109" s="39"/>
      <c r="K109" s="39">
        <v>0</v>
      </c>
      <c r="L109" s="39" t="s">
        <v>436</v>
      </c>
      <c r="M109" s="39" t="s">
        <v>488</v>
      </c>
      <c r="N109" s="39">
        <v>10</v>
      </c>
      <c r="O109" s="39">
        <v>78</v>
      </c>
      <c r="P109" s="39">
        <v>4.2850000000000001</v>
      </c>
      <c r="Q109" s="39">
        <v>20.956428571428571</v>
      </c>
      <c r="S109" s="175" t="s">
        <v>489</v>
      </c>
      <c r="T109" s="175">
        <v>20184226029</v>
      </c>
      <c r="U109" s="41">
        <v>88</v>
      </c>
      <c r="V109" s="175">
        <f>AVERAGE(U109:U120)</f>
        <v>89.125</v>
      </c>
      <c r="W109" s="43"/>
      <c r="X109" s="43"/>
      <c r="Y109" s="43"/>
      <c r="Z109" s="41"/>
      <c r="AA109" s="41"/>
      <c r="AB109" s="175">
        <f>SUM(AA109:AA120)</f>
        <v>0</v>
      </c>
      <c r="AC109" s="175" t="s">
        <v>82</v>
      </c>
      <c r="AD109" s="41" t="s">
        <v>201</v>
      </c>
      <c r="AE109" s="41" t="s">
        <v>490</v>
      </c>
      <c r="AF109" s="179">
        <v>10</v>
      </c>
      <c r="AG109" s="175">
        <f>SUM(AF109:AF120)</f>
        <v>18</v>
      </c>
      <c r="AH109" s="175">
        <f>V109*0.1+AB109*0.8+AG109*0.1</f>
        <v>10.7125</v>
      </c>
      <c r="AI109" s="175">
        <f>AH109*0.4</f>
        <v>4.2850000000000001</v>
      </c>
    </row>
    <row r="110" spans="1:35" ht="14.25">
      <c r="A110" s="39"/>
      <c r="B110" s="39"/>
      <c r="C110" s="39">
        <v>86</v>
      </c>
      <c r="D110" s="39">
        <v>3</v>
      </c>
      <c r="E110" s="39"/>
      <c r="F110" s="39"/>
      <c r="G110" s="39"/>
      <c r="H110" s="39"/>
      <c r="I110" s="39"/>
      <c r="J110" s="39"/>
      <c r="K110" s="39"/>
      <c r="L110" s="39" t="s">
        <v>360</v>
      </c>
      <c r="M110" s="39" t="s">
        <v>491</v>
      </c>
      <c r="N110" s="39">
        <v>5</v>
      </c>
      <c r="O110" s="39"/>
      <c r="P110" s="39"/>
      <c r="Q110" s="39"/>
      <c r="S110" s="175"/>
      <c r="T110" s="175"/>
      <c r="U110" s="44">
        <v>86</v>
      </c>
      <c r="V110" s="175"/>
      <c r="W110" s="43"/>
      <c r="X110" s="43"/>
      <c r="Y110" s="43"/>
      <c r="Z110" s="41"/>
      <c r="AA110" s="41"/>
      <c r="AB110" s="175"/>
      <c r="AC110" s="175"/>
      <c r="AD110" s="41"/>
      <c r="AE110" s="41"/>
      <c r="AF110" s="179"/>
      <c r="AG110" s="175"/>
      <c r="AH110" s="175"/>
      <c r="AI110" s="175"/>
    </row>
    <row r="111" spans="1:35" ht="14.25">
      <c r="A111" s="39"/>
      <c r="B111" s="39"/>
      <c r="C111" s="39">
        <v>88</v>
      </c>
      <c r="D111" s="39">
        <v>3</v>
      </c>
      <c r="E111" s="39"/>
      <c r="F111" s="39"/>
      <c r="G111" s="39"/>
      <c r="H111" s="39"/>
      <c r="I111" s="39"/>
      <c r="J111" s="39"/>
      <c r="K111" s="39"/>
      <c r="L111" s="39" t="s">
        <v>257</v>
      </c>
      <c r="M111" s="39" t="s">
        <v>465</v>
      </c>
      <c r="N111" s="39">
        <v>3</v>
      </c>
      <c r="O111" s="39"/>
      <c r="P111" s="39"/>
      <c r="Q111" s="39"/>
      <c r="S111" s="175"/>
      <c r="T111" s="175"/>
      <c r="U111" s="41">
        <v>88</v>
      </c>
      <c r="V111" s="175"/>
      <c r="W111" s="43"/>
      <c r="X111" s="43"/>
      <c r="Y111" s="43"/>
      <c r="Z111" s="41"/>
      <c r="AA111" s="41"/>
      <c r="AB111" s="175"/>
      <c r="AC111" s="175"/>
      <c r="AD111" s="41"/>
      <c r="AE111" s="41"/>
      <c r="AF111" s="179"/>
      <c r="AG111" s="175"/>
      <c r="AH111" s="175"/>
      <c r="AI111" s="175"/>
    </row>
    <row r="112" spans="1:35" ht="14.25">
      <c r="A112" s="39"/>
      <c r="B112" s="39"/>
      <c r="C112" s="39">
        <v>92</v>
      </c>
      <c r="D112" s="39">
        <v>3</v>
      </c>
      <c r="E112" s="39"/>
      <c r="F112" s="39"/>
      <c r="G112" s="39"/>
      <c r="H112" s="39"/>
      <c r="I112" s="39"/>
      <c r="J112" s="39"/>
      <c r="K112" s="39"/>
      <c r="L112" s="39"/>
      <c r="M112" s="39"/>
      <c r="N112" s="39"/>
      <c r="O112" s="39"/>
      <c r="P112" s="39"/>
      <c r="Q112" s="39"/>
      <c r="S112" s="175"/>
      <c r="T112" s="175"/>
      <c r="U112" s="41">
        <v>92</v>
      </c>
      <c r="V112" s="175"/>
      <c r="W112" s="43"/>
      <c r="X112" s="43"/>
      <c r="Y112" s="43"/>
      <c r="Z112" s="41"/>
      <c r="AA112" s="41"/>
      <c r="AB112" s="175"/>
      <c r="AC112" s="175"/>
      <c r="AD112" s="41"/>
      <c r="AE112" s="41"/>
      <c r="AF112" s="179"/>
      <c r="AG112" s="175"/>
      <c r="AH112" s="175"/>
      <c r="AI112" s="175"/>
    </row>
    <row r="113" spans="1:35" ht="14.25">
      <c r="A113" s="39"/>
      <c r="B113" s="39"/>
      <c r="C113" s="39">
        <v>85</v>
      </c>
      <c r="D113" s="39">
        <v>3</v>
      </c>
      <c r="E113" s="39"/>
      <c r="F113" s="39"/>
      <c r="G113" s="39"/>
      <c r="H113" s="39"/>
      <c r="I113" s="39"/>
      <c r="J113" s="39"/>
      <c r="K113" s="39"/>
      <c r="L113" s="39"/>
      <c r="M113" s="39"/>
      <c r="N113" s="39"/>
      <c r="O113" s="39"/>
      <c r="P113" s="39"/>
      <c r="Q113" s="39"/>
      <c r="S113" s="175"/>
      <c r="T113" s="175"/>
      <c r="U113" s="41">
        <v>85</v>
      </c>
      <c r="V113" s="175"/>
      <c r="W113" s="43"/>
      <c r="X113" s="43"/>
      <c r="Y113" s="43"/>
      <c r="Z113" s="41"/>
      <c r="AA113" s="41"/>
      <c r="AB113" s="175"/>
      <c r="AC113" s="175" t="s">
        <v>203</v>
      </c>
      <c r="AD113" s="41" t="s">
        <v>257</v>
      </c>
      <c r="AE113" s="41" t="s">
        <v>492</v>
      </c>
      <c r="AF113" s="179">
        <v>3</v>
      </c>
      <c r="AG113" s="175"/>
      <c r="AH113" s="175"/>
      <c r="AI113" s="175"/>
    </row>
    <row r="114" spans="1:35" ht="14.25">
      <c r="A114" s="39"/>
      <c r="B114" s="39"/>
      <c r="C114" s="39">
        <v>91</v>
      </c>
      <c r="D114" s="39">
        <v>3</v>
      </c>
      <c r="E114" s="39"/>
      <c r="F114" s="39"/>
      <c r="G114" s="39"/>
      <c r="H114" s="39"/>
      <c r="I114" s="39"/>
      <c r="J114" s="39"/>
      <c r="K114" s="39"/>
      <c r="L114" s="39"/>
      <c r="M114" s="39"/>
      <c r="N114" s="39"/>
      <c r="O114" s="39"/>
      <c r="P114" s="39"/>
      <c r="Q114" s="39"/>
      <c r="S114" s="175"/>
      <c r="T114" s="175"/>
      <c r="U114" s="41">
        <v>91</v>
      </c>
      <c r="V114" s="175"/>
      <c r="W114" s="43"/>
      <c r="X114" s="43"/>
      <c r="Y114" s="43"/>
      <c r="Z114" s="41"/>
      <c r="AA114" s="41"/>
      <c r="AB114" s="175"/>
      <c r="AC114" s="175"/>
      <c r="AD114" s="41"/>
      <c r="AE114" s="41"/>
      <c r="AF114" s="179"/>
      <c r="AG114" s="175"/>
      <c r="AH114" s="175"/>
      <c r="AI114" s="175"/>
    </row>
    <row r="115" spans="1:35" ht="14.25">
      <c r="A115" s="39"/>
      <c r="B115" s="39"/>
      <c r="C115" s="39">
        <v>90</v>
      </c>
      <c r="D115" s="39">
        <v>2</v>
      </c>
      <c r="E115" s="39"/>
      <c r="F115" s="39"/>
      <c r="G115" s="39"/>
      <c r="H115" s="39"/>
      <c r="I115" s="39"/>
      <c r="J115" s="39"/>
      <c r="K115" s="39"/>
      <c r="L115" s="39"/>
      <c r="M115" s="39"/>
      <c r="N115" s="39"/>
      <c r="O115" s="39"/>
      <c r="P115" s="39"/>
      <c r="Q115" s="39"/>
      <c r="S115" s="175"/>
      <c r="T115" s="175"/>
      <c r="U115" s="41">
        <v>90</v>
      </c>
      <c r="V115" s="175"/>
      <c r="W115" s="43"/>
      <c r="X115" s="43"/>
      <c r="Y115" s="43"/>
      <c r="Z115" s="41"/>
      <c r="AA115" s="41"/>
      <c r="AB115" s="175"/>
      <c r="AC115" s="175"/>
      <c r="AD115" s="41"/>
      <c r="AE115" s="41"/>
      <c r="AF115" s="179"/>
      <c r="AG115" s="175"/>
      <c r="AH115" s="175"/>
      <c r="AI115" s="175"/>
    </row>
    <row r="116" spans="1:35" ht="14.25">
      <c r="A116" s="39"/>
      <c r="B116" s="39"/>
      <c r="C116" s="39">
        <v>93</v>
      </c>
      <c r="D116" s="39">
        <v>1</v>
      </c>
      <c r="E116" s="39"/>
      <c r="F116" s="39"/>
      <c r="G116" s="39"/>
      <c r="H116" s="39"/>
      <c r="I116" s="39"/>
      <c r="J116" s="39"/>
      <c r="K116" s="39"/>
      <c r="L116" s="39"/>
      <c r="M116" s="39"/>
      <c r="N116" s="39"/>
      <c r="O116" s="39"/>
      <c r="P116" s="39"/>
      <c r="Q116" s="39"/>
      <c r="S116" s="175"/>
      <c r="T116" s="175"/>
      <c r="U116" s="41">
        <v>93</v>
      </c>
      <c r="V116" s="175"/>
      <c r="W116" s="43"/>
      <c r="X116" s="43"/>
      <c r="Y116" s="43"/>
      <c r="Z116" s="41"/>
      <c r="AA116" s="41"/>
      <c r="AB116" s="175"/>
      <c r="AC116" s="175"/>
      <c r="AD116" s="41"/>
      <c r="AE116" s="41"/>
      <c r="AF116" s="179"/>
      <c r="AG116" s="175"/>
      <c r="AH116" s="175"/>
      <c r="AI116" s="175"/>
    </row>
    <row r="117" spans="1:35" ht="14.25">
      <c r="S117" s="175"/>
      <c r="T117" s="175"/>
      <c r="U117" s="41"/>
      <c r="V117" s="175"/>
      <c r="W117" s="43"/>
      <c r="X117" s="43"/>
      <c r="Y117" s="43"/>
      <c r="Z117" s="41"/>
      <c r="AA117" s="41"/>
      <c r="AB117" s="175"/>
      <c r="AC117" s="175" t="s">
        <v>84</v>
      </c>
      <c r="AD117" s="41" t="s">
        <v>360</v>
      </c>
      <c r="AE117" s="41" t="s">
        <v>471</v>
      </c>
      <c r="AF117" s="179">
        <v>5</v>
      </c>
      <c r="AG117" s="175"/>
      <c r="AH117" s="175"/>
      <c r="AI117" s="175"/>
    </row>
    <row r="118" spans="1:35" ht="14.25">
      <c r="S118" s="175"/>
      <c r="T118" s="175"/>
      <c r="U118" s="41"/>
      <c r="V118" s="175"/>
      <c r="W118" s="43"/>
      <c r="X118" s="43"/>
      <c r="Y118" s="43"/>
      <c r="Z118" s="41"/>
      <c r="AA118" s="41"/>
      <c r="AB118" s="175"/>
      <c r="AC118" s="175"/>
      <c r="AD118" s="41"/>
      <c r="AE118" s="41"/>
      <c r="AF118" s="179"/>
      <c r="AG118" s="175"/>
      <c r="AH118" s="175"/>
      <c r="AI118" s="175"/>
    </row>
    <row r="119" spans="1:35" ht="14.25">
      <c r="S119" s="175"/>
      <c r="T119" s="175"/>
      <c r="U119" s="41"/>
      <c r="V119" s="175"/>
      <c r="W119" s="43"/>
      <c r="X119" s="43"/>
      <c r="Y119" s="43"/>
      <c r="Z119" s="41"/>
      <c r="AA119" s="41"/>
      <c r="AB119" s="175"/>
      <c r="AC119" s="175"/>
      <c r="AD119" s="41"/>
      <c r="AE119" s="41"/>
      <c r="AF119" s="179"/>
      <c r="AG119" s="175"/>
      <c r="AH119" s="175"/>
      <c r="AI119" s="175"/>
    </row>
    <row r="120" spans="1:35" ht="14.25">
      <c r="S120" s="175"/>
      <c r="T120" s="175"/>
      <c r="U120" s="41"/>
      <c r="V120" s="175"/>
      <c r="W120" s="43"/>
      <c r="X120" s="43"/>
      <c r="Y120" s="43"/>
      <c r="Z120" s="41"/>
      <c r="AA120" s="41"/>
      <c r="AB120" s="175"/>
      <c r="AC120" s="175"/>
      <c r="AD120" s="41"/>
      <c r="AE120" s="41"/>
      <c r="AF120" s="179"/>
      <c r="AG120" s="175"/>
      <c r="AH120" s="175"/>
      <c r="AI120" s="175"/>
    </row>
    <row r="121" spans="1:35" ht="14.25">
      <c r="S121" s="45"/>
      <c r="T121" s="45"/>
      <c r="U121" s="45"/>
      <c r="V121" s="45"/>
      <c r="W121" s="45"/>
      <c r="X121" s="45"/>
      <c r="Y121" s="45"/>
      <c r="Z121" s="45"/>
      <c r="AA121" s="45"/>
      <c r="AB121" s="45"/>
      <c r="AC121" s="45"/>
      <c r="AD121" s="45"/>
      <c r="AE121" s="45"/>
      <c r="AF121" s="46"/>
      <c r="AG121" s="45"/>
      <c r="AH121" s="45"/>
      <c r="AI121" s="45"/>
    </row>
    <row r="122" spans="1:35">
      <c r="A122" s="39" t="s">
        <v>61</v>
      </c>
      <c r="B122" s="39" t="s">
        <v>62</v>
      </c>
      <c r="C122" s="39" t="s">
        <v>268</v>
      </c>
      <c r="D122" s="39"/>
      <c r="E122" s="39"/>
      <c r="F122" s="39" t="s">
        <v>269</v>
      </c>
      <c r="G122" s="39"/>
      <c r="H122" s="39"/>
      <c r="I122" s="39"/>
      <c r="J122" s="39"/>
      <c r="K122" s="39"/>
      <c r="L122" s="39" t="s">
        <v>295</v>
      </c>
      <c r="M122" s="39"/>
      <c r="N122" s="39"/>
      <c r="O122" s="39"/>
      <c r="P122" s="39" t="s">
        <v>67</v>
      </c>
      <c r="Q122" s="39" t="s">
        <v>66</v>
      </c>
      <c r="S122" s="171" t="s">
        <v>61</v>
      </c>
      <c r="T122" s="171" t="s">
        <v>62</v>
      </c>
      <c r="U122" s="171" t="s">
        <v>97</v>
      </c>
      <c r="V122" s="171"/>
      <c r="W122" s="171" t="s">
        <v>192</v>
      </c>
      <c r="X122" s="171"/>
      <c r="Y122" s="171"/>
      <c r="Z122" s="171"/>
      <c r="AA122" s="171"/>
      <c r="AB122" s="171"/>
      <c r="AC122" s="171" t="s">
        <v>65</v>
      </c>
      <c r="AD122" s="171"/>
      <c r="AE122" s="171"/>
      <c r="AF122" s="171"/>
      <c r="AG122" s="171"/>
      <c r="AH122" s="171" t="s">
        <v>66</v>
      </c>
      <c r="AI122" s="171" t="s">
        <v>67</v>
      </c>
    </row>
    <row r="123" spans="1:35" ht="14.25">
      <c r="A123" s="39"/>
      <c r="B123" s="39"/>
      <c r="C123" s="39" t="s">
        <v>270</v>
      </c>
      <c r="D123" s="39" t="s">
        <v>296</v>
      </c>
      <c r="E123" s="39" t="s">
        <v>297</v>
      </c>
      <c r="F123" s="39" t="s">
        <v>272</v>
      </c>
      <c r="G123" s="39" t="s">
        <v>273</v>
      </c>
      <c r="H123" s="39" t="s">
        <v>274</v>
      </c>
      <c r="I123" s="39" t="s">
        <v>275</v>
      </c>
      <c r="J123" s="39" t="s">
        <v>276</v>
      </c>
      <c r="K123" s="39" t="s">
        <v>277</v>
      </c>
      <c r="L123" s="39" t="s">
        <v>279</v>
      </c>
      <c r="M123" s="39" t="s">
        <v>280</v>
      </c>
      <c r="N123" s="39" t="s">
        <v>276</v>
      </c>
      <c r="O123" s="39" t="s">
        <v>281</v>
      </c>
      <c r="P123" s="39"/>
      <c r="Q123" s="39"/>
      <c r="S123" s="171"/>
      <c r="T123" s="171"/>
      <c r="U123" s="40" t="s">
        <v>68</v>
      </c>
      <c r="V123" s="40" t="s">
        <v>199</v>
      </c>
      <c r="W123" s="41" t="s">
        <v>70</v>
      </c>
      <c r="X123" s="41" t="s">
        <v>71</v>
      </c>
      <c r="Y123" s="41" t="s">
        <v>72</v>
      </c>
      <c r="Z123" s="41" t="s">
        <v>486</v>
      </c>
      <c r="AA123" s="41" t="s">
        <v>450</v>
      </c>
      <c r="AB123" s="41" t="s">
        <v>104</v>
      </c>
      <c r="AC123" s="41" t="s">
        <v>206</v>
      </c>
      <c r="AD123" s="41" t="s">
        <v>151</v>
      </c>
      <c r="AE123" s="41" t="s">
        <v>153</v>
      </c>
      <c r="AF123" s="42" t="s">
        <v>120</v>
      </c>
      <c r="AG123" s="41" t="s">
        <v>141</v>
      </c>
      <c r="AH123" s="171"/>
      <c r="AI123" s="171"/>
    </row>
    <row r="124" spans="1:35" ht="14.25">
      <c r="A124" s="39" t="s">
        <v>493</v>
      </c>
      <c r="B124" s="39">
        <v>20184226030</v>
      </c>
      <c r="C124" s="39">
        <v>90</v>
      </c>
      <c r="D124" s="39">
        <v>3</v>
      </c>
      <c r="E124" s="39">
        <v>86.428571428571431</v>
      </c>
      <c r="F124" s="39"/>
      <c r="G124" s="39"/>
      <c r="H124" s="39"/>
      <c r="I124" s="39"/>
      <c r="J124" s="39"/>
      <c r="K124" s="39">
        <v>0</v>
      </c>
      <c r="L124" s="39" t="s">
        <v>494</v>
      </c>
      <c r="M124" s="39" t="s">
        <v>495</v>
      </c>
      <c r="N124" s="39">
        <v>2</v>
      </c>
      <c r="O124" s="39">
        <v>65</v>
      </c>
      <c r="P124" s="39">
        <v>3.6500000000000004</v>
      </c>
      <c r="Q124" s="39">
        <v>18.792857142857144</v>
      </c>
      <c r="S124" s="175" t="s">
        <v>496</v>
      </c>
      <c r="T124" s="175">
        <v>20184226030</v>
      </c>
      <c r="U124" s="41">
        <v>90</v>
      </c>
      <c r="V124" s="175">
        <f>AVERAGE(U124:U135)</f>
        <v>86.25</v>
      </c>
      <c r="W124" s="43"/>
      <c r="X124" s="43"/>
      <c r="Y124" s="43"/>
      <c r="Z124" s="41"/>
      <c r="AA124" s="41"/>
      <c r="AB124" s="175">
        <f>SUM(AA124:AA135)</f>
        <v>0</v>
      </c>
      <c r="AC124" s="175" t="s">
        <v>82</v>
      </c>
      <c r="AD124" s="41" t="s">
        <v>255</v>
      </c>
      <c r="AE124" s="41" t="s">
        <v>497</v>
      </c>
      <c r="AF124" s="179">
        <v>2</v>
      </c>
      <c r="AG124" s="175">
        <f>SUM(AF124:AF135)</f>
        <v>5</v>
      </c>
      <c r="AH124" s="175">
        <f>V124*0.1+AB124*0.8+AG124*0.1</f>
        <v>9.125</v>
      </c>
      <c r="AI124" s="175">
        <f>AH124*0.4</f>
        <v>3.6500000000000004</v>
      </c>
    </row>
    <row r="125" spans="1:35" ht="14.25">
      <c r="A125" s="39"/>
      <c r="B125" s="39"/>
      <c r="C125" s="39">
        <v>78</v>
      </c>
      <c r="D125" s="39">
        <v>3</v>
      </c>
      <c r="E125" s="39"/>
      <c r="F125" s="39"/>
      <c r="G125" s="39"/>
      <c r="H125" s="39"/>
      <c r="I125" s="39"/>
      <c r="J125" s="39"/>
      <c r="K125" s="39"/>
      <c r="L125" s="39" t="s">
        <v>257</v>
      </c>
      <c r="M125" s="39" t="s">
        <v>463</v>
      </c>
      <c r="N125" s="39">
        <v>3</v>
      </c>
      <c r="O125" s="39"/>
      <c r="P125" s="39"/>
      <c r="Q125" s="39"/>
      <c r="S125" s="175"/>
      <c r="T125" s="175"/>
      <c r="U125" s="44">
        <v>78</v>
      </c>
      <c r="V125" s="175"/>
      <c r="W125" s="43"/>
      <c r="X125" s="43"/>
      <c r="Y125" s="43"/>
      <c r="Z125" s="41"/>
      <c r="AA125" s="41"/>
      <c r="AB125" s="175"/>
      <c r="AC125" s="175"/>
      <c r="AD125" s="41"/>
      <c r="AE125" s="41"/>
      <c r="AF125" s="179"/>
      <c r="AG125" s="175"/>
      <c r="AH125" s="175"/>
      <c r="AI125" s="175"/>
    </row>
    <row r="126" spans="1:35" ht="14.25">
      <c r="A126" s="39"/>
      <c r="B126" s="39"/>
      <c r="C126" s="39">
        <v>90</v>
      </c>
      <c r="D126" s="39">
        <v>3</v>
      </c>
      <c r="E126" s="39"/>
      <c r="F126" s="39"/>
      <c r="G126" s="39"/>
      <c r="H126" s="39"/>
      <c r="I126" s="39"/>
      <c r="J126" s="39"/>
      <c r="K126" s="39"/>
      <c r="L126" s="39"/>
      <c r="M126" s="39"/>
      <c r="N126" s="39"/>
      <c r="O126" s="39"/>
      <c r="P126" s="39"/>
      <c r="Q126" s="39"/>
      <c r="S126" s="175"/>
      <c r="T126" s="175"/>
      <c r="U126" s="41">
        <v>90</v>
      </c>
      <c r="V126" s="175"/>
      <c r="W126" s="43"/>
      <c r="X126" s="43"/>
      <c r="Y126" s="43"/>
      <c r="Z126" s="41"/>
      <c r="AA126" s="41"/>
      <c r="AB126" s="175"/>
      <c r="AC126" s="175"/>
      <c r="AD126" s="41"/>
      <c r="AE126" s="41"/>
      <c r="AF126" s="179"/>
      <c r="AG126" s="175"/>
      <c r="AH126" s="175"/>
      <c r="AI126" s="175"/>
    </row>
    <row r="127" spans="1:35" ht="14.25">
      <c r="A127" s="39"/>
      <c r="B127" s="39"/>
      <c r="C127" s="39">
        <v>89</v>
      </c>
      <c r="D127" s="39">
        <v>3</v>
      </c>
      <c r="E127" s="39"/>
      <c r="F127" s="39"/>
      <c r="G127" s="39"/>
      <c r="H127" s="39"/>
      <c r="I127" s="39"/>
      <c r="J127" s="39"/>
      <c r="K127" s="39"/>
      <c r="L127" s="39"/>
      <c r="M127" s="39"/>
      <c r="N127" s="39"/>
      <c r="O127" s="39"/>
      <c r="P127" s="39"/>
      <c r="Q127" s="39"/>
      <c r="S127" s="175"/>
      <c r="T127" s="175"/>
      <c r="U127" s="41">
        <v>89</v>
      </c>
      <c r="V127" s="175"/>
      <c r="W127" s="43"/>
      <c r="X127" s="43"/>
      <c r="Y127" s="43"/>
      <c r="Z127" s="41"/>
      <c r="AA127" s="41"/>
      <c r="AB127" s="175"/>
      <c r="AC127" s="175"/>
      <c r="AD127" s="41"/>
      <c r="AE127" s="41"/>
      <c r="AF127" s="179"/>
      <c r="AG127" s="175"/>
      <c r="AH127" s="175"/>
      <c r="AI127" s="175"/>
    </row>
    <row r="128" spans="1:35" ht="14.25">
      <c r="A128" s="39"/>
      <c r="B128" s="39"/>
      <c r="C128" s="39">
        <v>78</v>
      </c>
      <c r="D128" s="39">
        <v>3</v>
      </c>
      <c r="E128" s="39"/>
      <c r="F128" s="39"/>
      <c r="G128" s="39"/>
      <c r="H128" s="39"/>
      <c r="I128" s="39"/>
      <c r="J128" s="39"/>
      <c r="K128" s="39"/>
      <c r="L128" s="39"/>
      <c r="M128" s="39"/>
      <c r="N128" s="39"/>
      <c r="O128" s="39"/>
      <c r="P128" s="39"/>
      <c r="Q128" s="39"/>
      <c r="S128" s="175"/>
      <c r="T128" s="175"/>
      <c r="U128" s="41">
        <v>78</v>
      </c>
      <c r="V128" s="175"/>
      <c r="W128" s="43"/>
      <c r="X128" s="43"/>
      <c r="Y128" s="43"/>
      <c r="Z128" s="41"/>
      <c r="AA128" s="41"/>
      <c r="AB128" s="175"/>
      <c r="AC128" s="175" t="s">
        <v>157</v>
      </c>
      <c r="AD128" s="41" t="s">
        <v>257</v>
      </c>
      <c r="AE128" s="41" t="s">
        <v>481</v>
      </c>
      <c r="AF128" s="179">
        <v>3</v>
      </c>
      <c r="AG128" s="175"/>
      <c r="AH128" s="175"/>
      <c r="AI128" s="175"/>
    </row>
    <row r="129" spans="1:35" ht="14.25">
      <c r="A129" s="39"/>
      <c r="B129" s="39"/>
      <c r="C129" s="39">
        <v>94</v>
      </c>
      <c r="D129" s="39">
        <v>3</v>
      </c>
      <c r="E129" s="39"/>
      <c r="F129" s="39"/>
      <c r="G129" s="39"/>
      <c r="H129" s="39"/>
      <c r="I129" s="39"/>
      <c r="J129" s="39"/>
      <c r="K129" s="39"/>
      <c r="L129" s="39"/>
      <c r="M129" s="39"/>
      <c r="N129" s="39"/>
      <c r="O129" s="39"/>
      <c r="P129" s="39"/>
      <c r="Q129" s="39"/>
      <c r="S129" s="175"/>
      <c r="T129" s="175"/>
      <c r="U129" s="41">
        <v>94</v>
      </c>
      <c r="V129" s="175"/>
      <c r="W129" s="43"/>
      <c r="X129" s="43"/>
      <c r="Y129" s="43"/>
      <c r="Z129" s="41"/>
      <c r="AA129" s="41"/>
      <c r="AB129" s="175"/>
      <c r="AC129" s="175"/>
      <c r="AD129" s="41"/>
      <c r="AE129" s="41"/>
      <c r="AF129" s="179"/>
      <c r="AG129" s="175"/>
      <c r="AH129" s="175"/>
      <c r="AI129" s="175"/>
    </row>
    <row r="130" spans="1:35" ht="14.25">
      <c r="A130" s="39"/>
      <c r="B130" s="39"/>
      <c r="C130" s="39">
        <v>87</v>
      </c>
      <c r="D130" s="39">
        <v>2</v>
      </c>
      <c r="E130" s="39"/>
      <c r="F130" s="39"/>
      <c r="G130" s="39"/>
      <c r="H130" s="39"/>
      <c r="I130" s="39"/>
      <c r="J130" s="39"/>
      <c r="K130" s="39"/>
      <c r="L130" s="39"/>
      <c r="M130" s="39"/>
      <c r="N130" s="39"/>
      <c r="O130" s="39"/>
      <c r="P130" s="39"/>
      <c r="Q130" s="39"/>
      <c r="S130" s="175"/>
      <c r="T130" s="175"/>
      <c r="U130" s="41">
        <v>87</v>
      </c>
      <c r="V130" s="175"/>
      <c r="W130" s="43"/>
      <c r="X130" s="43"/>
      <c r="Y130" s="43"/>
      <c r="Z130" s="41"/>
      <c r="AA130" s="41"/>
      <c r="AB130" s="175"/>
      <c r="AC130" s="175"/>
      <c r="AD130" s="41"/>
      <c r="AE130" s="41"/>
      <c r="AF130" s="179"/>
      <c r="AG130" s="175"/>
      <c r="AH130" s="175"/>
      <c r="AI130" s="175"/>
    </row>
    <row r="131" spans="1:35" ht="14.25">
      <c r="A131" s="39"/>
      <c r="B131" s="39"/>
      <c r="C131" s="39">
        <v>84</v>
      </c>
      <c r="D131" s="39">
        <v>1</v>
      </c>
      <c r="E131" s="39"/>
      <c r="F131" s="39"/>
      <c r="G131" s="39"/>
      <c r="H131" s="39"/>
      <c r="I131" s="39"/>
      <c r="J131" s="39"/>
      <c r="K131" s="39"/>
      <c r="L131" s="39"/>
      <c r="M131" s="39"/>
      <c r="N131" s="39"/>
      <c r="O131" s="39"/>
      <c r="P131" s="39"/>
      <c r="Q131" s="39"/>
      <c r="S131" s="175"/>
      <c r="T131" s="175"/>
      <c r="U131" s="41">
        <v>84</v>
      </c>
      <c r="V131" s="175"/>
      <c r="W131" s="43"/>
      <c r="X131" s="43"/>
      <c r="Y131" s="43"/>
      <c r="Z131" s="41"/>
      <c r="AA131" s="41"/>
      <c r="AB131" s="175"/>
      <c r="AC131" s="175"/>
      <c r="AD131" s="41"/>
      <c r="AE131" s="41"/>
      <c r="AF131" s="179"/>
      <c r="AG131" s="175"/>
      <c r="AH131" s="175"/>
      <c r="AI131" s="175"/>
    </row>
    <row r="132" spans="1:35" ht="14.25">
      <c r="S132" s="175"/>
      <c r="T132" s="175"/>
      <c r="U132" s="41"/>
      <c r="V132" s="175"/>
      <c r="W132" s="43"/>
      <c r="X132" s="43"/>
      <c r="Y132" s="43"/>
      <c r="Z132" s="41"/>
      <c r="AA132" s="41"/>
      <c r="AB132" s="175"/>
      <c r="AC132" s="175" t="s">
        <v>187</v>
      </c>
      <c r="AD132" s="41"/>
      <c r="AE132" s="41"/>
      <c r="AF132" s="180"/>
      <c r="AG132" s="175"/>
      <c r="AH132" s="175"/>
      <c r="AI132" s="175"/>
    </row>
    <row r="133" spans="1:35" ht="14.25">
      <c r="S133" s="175"/>
      <c r="T133" s="175"/>
      <c r="U133" s="41"/>
      <c r="V133" s="175"/>
      <c r="W133" s="43"/>
      <c r="X133" s="43"/>
      <c r="Y133" s="43"/>
      <c r="Z133" s="41"/>
      <c r="AA133" s="41"/>
      <c r="AB133" s="175"/>
      <c r="AC133" s="175"/>
      <c r="AD133" s="41"/>
      <c r="AE133" s="41"/>
      <c r="AF133" s="180"/>
      <c r="AG133" s="175"/>
      <c r="AH133" s="175"/>
      <c r="AI133" s="175"/>
    </row>
    <row r="134" spans="1:35" ht="14.25">
      <c r="S134" s="175"/>
      <c r="T134" s="175"/>
      <c r="U134" s="41"/>
      <c r="V134" s="175"/>
      <c r="W134" s="43"/>
      <c r="X134" s="43"/>
      <c r="Y134" s="43"/>
      <c r="Z134" s="41"/>
      <c r="AA134" s="41"/>
      <c r="AB134" s="175"/>
      <c r="AC134" s="175"/>
      <c r="AD134" s="41"/>
      <c r="AE134" s="41"/>
      <c r="AF134" s="180"/>
      <c r="AG134" s="175"/>
      <c r="AH134" s="175"/>
      <c r="AI134" s="175"/>
    </row>
    <row r="135" spans="1:35" ht="14.25">
      <c r="S135" s="175"/>
      <c r="T135" s="175"/>
      <c r="U135" s="41"/>
      <c r="V135" s="175"/>
      <c r="W135" s="43"/>
      <c r="X135" s="43"/>
      <c r="Y135" s="43"/>
      <c r="Z135" s="41"/>
      <c r="AA135" s="41"/>
      <c r="AB135" s="175"/>
      <c r="AC135" s="175"/>
      <c r="AD135" s="41"/>
      <c r="AE135" s="41"/>
      <c r="AF135" s="180"/>
      <c r="AG135" s="175"/>
      <c r="AH135" s="175"/>
      <c r="AI135" s="175"/>
    </row>
    <row r="136" spans="1:35" ht="14.25">
      <c r="S136" s="45"/>
      <c r="T136" s="45"/>
      <c r="U136" s="45"/>
      <c r="V136" s="45"/>
      <c r="W136" s="45"/>
      <c r="X136" s="45"/>
      <c r="Y136" s="45"/>
      <c r="Z136" s="45"/>
      <c r="AA136" s="45"/>
      <c r="AB136" s="45"/>
      <c r="AC136" s="45"/>
      <c r="AD136" s="45"/>
      <c r="AE136" s="45"/>
      <c r="AF136" s="46"/>
      <c r="AG136" s="45"/>
      <c r="AH136" s="45"/>
      <c r="AI136" s="45"/>
    </row>
    <row r="137" spans="1:35">
      <c r="A137" s="39" t="s">
        <v>61</v>
      </c>
      <c r="B137" s="39" t="s">
        <v>62</v>
      </c>
      <c r="C137" s="39" t="s">
        <v>268</v>
      </c>
      <c r="D137" s="39"/>
      <c r="E137" s="39"/>
      <c r="F137" s="39" t="s">
        <v>269</v>
      </c>
      <c r="G137" s="39"/>
      <c r="H137" s="39"/>
      <c r="I137" s="39"/>
      <c r="J137" s="39"/>
      <c r="K137" s="39"/>
      <c r="L137" s="39" t="s">
        <v>295</v>
      </c>
      <c r="M137" s="39"/>
      <c r="N137" s="39"/>
      <c r="O137" s="39"/>
      <c r="P137" s="39" t="s">
        <v>67</v>
      </c>
      <c r="Q137" s="39" t="s">
        <v>66</v>
      </c>
      <c r="S137" s="171" t="s">
        <v>61</v>
      </c>
      <c r="T137" s="171" t="s">
        <v>62</v>
      </c>
      <c r="U137" s="171" t="s">
        <v>97</v>
      </c>
      <c r="V137" s="171"/>
      <c r="W137" s="171" t="s">
        <v>113</v>
      </c>
      <c r="X137" s="171"/>
      <c r="Y137" s="171"/>
      <c r="Z137" s="171"/>
      <c r="AA137" s="171"/>
      <c r="AB137" s="171"/>
      <c r="AC137" s="171" t="s">
        <v>65</v>
      </c>
      <c r="AD137" s="171"/>
      <c r="AE137" s="171"/>
      <c r="AF137" s="171"/>
      <c r="AG137" s="171"/>
      <c r="AH137" s="171" t="s">
        <v>66</v>
      </c>
      <c r="AI137" s="171" t="s">
        <v>67</v>
      </c>
    </row>
    <row r="138" spans="1:35" ht="14.25">
      <c r="A138" s="39"/>
      <c r="B138" s="39"/>
      <c r="C138" s="39" t="s">
        <v>270</v>
      </c>
      <c r="D138" s="39" t="s">
        <v>296</v>
      </c>
      <c r="E138" s="39" t="s">
        <v>297</v>
      </c>
      <c r="F138" s="39" t="s">
        <v>272</v>
      </c>
      <c r="G138" s="39" t="s">
        <v>273</v>
      </c>
      <c r="H138" s="39" t="s">
        <v>274</v>
      </c>
      <c r="I138" s="39" t="s">
        <v>275</v>
      </c>
      <c r="J138" s="39" t="s">
        <v>276</v>
      </c>
      <c r="K138" s="39" t="s">
        <v>277</v>
      </c>
      <c r="L138" s="39" t="s">
        <v>279</v>
      </c>
      <c r="M138" s="39" t="s">
        <v>280</v>
      </c>
      <c r="N138" s="39" t="s">
        <v>276</v>
      </c>
      <c r="O138" s="39" t="s">
        <v>281</v>
      </c>
      <c r="P138" s="39"/>
      <c r="Q138" s="39"/>
      <c r="S138" s="171"/>
      <c r="T138" s="171"/>
      <c r="U138" s="40" t="s">
        <v>68</v>
      </c>
      <c r="V138" s="40" t="s">
        <v>114</v>
      </c>
      <c r="W138" s="41" t="s">
        <v>70</v>
      </c>
      <c r="X138" s="41" t="s">
        <v>152</v>
      </c>
      <c r="Y138" s="41" t="s">
        <v>72</v>
      </c>
      <c r="Z138" s="41" t="s">
        <v>103</v>
      </c>
      <c r="AA138" s="41" t="s">
        <v>106</v>
      </c>
      <c r="AB138" s="41" t="s">
        <v>104</v>
      </c>
      <c r="AC138" s="41" t="s">
        <v>206</v>
      </c>
      <c r="AD138" s="41" t="s">
        <v>118</v>
      </c>
      <c r="AE138" s="41" t="s">
        <v>197</v>
      </c>
      <c r="AF138" s="42" t="s">
        <v>106</v>
      </c>
      <c r="AG138" s="41" t="s">
        <v>141</v>
      </c>
      <c r="AH138" s="171"/>
      <c r="AI138" s="171"/>
    </row>
    <row r="139" spans="1:35" ht="14.25">
      <c r="A139" s="39" t="s">
        <v>498</v>
      </c>
      <c r="B139" s="39">
        <v>20184226031</v>
      </c>
      <c r="C139" s="39">
        <v>87</v>
      </c>
      <c r="D139" s="39">
        <v>3</v>
      </c>
      <c r="E139" s="39">
        <v>86.952380952380949</v>
      </c>
      <c r="F139" s="39"/>
      <c r="G139" s="39"/>
      <c r="H139" s="39"/>
      <c r="I139" s="39"/>
      <c r="J139" s="39"/>
      <c r="K139" s="39">
        <v>0</v>
      </c>
      <c r="L139" s="39" t="s">
        <v>494</v>
      </c>
      <c r="M139" s="39" t="s">
        <v>499</v>
      </c>
      <c r="N139" s="39">
        <v>6</v>
      </c>
      <c r="O139" s="39">
        <v>69</v>
      </c>
      <c r="P139" s="39">
        <v>3.8250000000000002</v>
      </c>
      <c r="Q139" s="39">
        <v>19.420238095238094</v>
      </c>
      <c r="S139" s="175" t="s">
        <v>500</v>
      </c>
      <c r="T139" s="175">
        <v>20184226031</v>
      </c>
      <c r="U139" s="41">
        <v>87</v>
      </c>
      <c r="V139" s="175">
        <f>AVERAGE(U139:U150)</f>
        <v>86.625</v>
      </c>
      <c r="W139" s="43"/>
      <c r="X139" s="43"/>
      <c r="Y139" s="43"/>
      <c r="Z139" s="41"/>
      <c r="AA139" s="41"/>
      <c r="AB139" s="175">
        <f>SUM(AA139:AA150)</f>
        <v>0</v>
      </c>
      <c r="AC139" s="175" t="s">
        <v>82</v>
      </c>
      <c r="AD139" s="41" t="s">
        <v>325</v>
      </c>
      <c r="AE139" s="41" t="s">
        <v>501</v>
      </c>
      <c r="AF139" s="179">
        <v>6</v>
      </c>
      <c r="AG139" s="175">
        <f>SUM(AF139:AF150)</f>
        <v>9</v>
      </c>
      <c r="AH139" s="175">
        <f>V139*0.1+AB139*0.8+AG139*0.1</f>
        <v>9.5625</v>
      </c>
      <c r="AI139" s="175">
        <f>AH139*0.4</f>
        <v>3.8250000000000002</v>
      </c>
    </row>
    <row r="140" spans="1:35" ht="14.25">
      <c r="A140" s="39"/>
      <c r="B140" s="39"/>
      <c r="C140" s="39">
        <v>85</v>
      </c>
      <c r="D140" s="39">
        <v>3</v>
      </c>
      <c r="E140" s="39"/>
      <c r="F140" s="39"/>
      <c r="G140" s="39"/>
      <c r="H140" s="39"/>
      <c r="I140" s="39"/>
      <c r="J140" s="39"/>
      <c r="K140" s="39"/>
      <c r="L140" s="39" t="s">
        <v>257</v>
      </c>
      <c r="M140" s="39" t="s">
        <v>464</v>
      </c>
      <c r="N140" s="39">
        <v>3</v>
      </c>
      <c r="O140" s="39"/>
      <c r="P140" s="39"/>
      <c r="Q140" s="39"/>
      <c r="S140" s="175"/>
      <c r="T140" s="175"/>
      <c r="U140" s="44">
        <v>85</v>
      </c>
      <c r="V140" s="175"/>
      <c r="W140" s="43"/>
      <c r="X140" s="43"/>
      <c r="Y140" s="43"/>
      <c r="Z140" s="41"/>
      <c r="AA140" s="41"/>
      <c r="AB140" s="175"/>
      <c r="AC140" s="175"/>
      <c r="AD140" s="41"/>
      <c r="AE140" s="41"/>
      <c r="AF140" s="179"/>
      <c r="AG140" s="175"/>
      <c r="AH140" s="175"/>
      <c r="AI140" s="175"/>
    </row>
    <row r="141" spans="1:35" ht="14.25">
      <c r="A141" s="39"/>
      <c r="B141" s="39"/>
      <c r="C141" s="39">
        <v>79</v>
      </c>
      <c r="D141" s="39">
        <v>3</v>
      </c>
      <c r="E141" s="39"/>
      <c r="F141" s="39"/>
      <c r="G141" s="39"/>
      <c r="H141" s="39"/>
      <c r="I141" s="39"/>
      <c r="J141" s="39"/>
      <c r="K141" s="39"/>
      <c r="L141" s="39"/>
      <c r="M141" s="39"/>
      <c r="N141" s="39"/>
      <c r="O141" s="39"/>
      <c r="P141" s="39"/>
      <c r="Q141" s="39"/>
      <c r="S141" s="175"/>
      <c r="T141" s="175"/>
      <c r="U141" s="41">
        <v>79</v>
      </c>
      <c r="V141" s="175"/>
      <c r="W141" s="43"/>
      <c r="X141" s="43"/>
      <c r="Y141" s="43"/>
      <c r="Z141" s="41"/>
      <c r="AA141" s="41"/>
      <c r="AB141" s="175"/>
      <c r="AC141" s="175"/>
      <c r="AD141" s="41"/>
      <c r="AE141" s="41"/>
      <c r="AF141" s="179"/>
      <c r="AG141" s="175"/>
      <c r="AH141" s="175"/>
      <c r="AI141" s="175"/>
    </row>
    <row r="142" spans="1:35" ht="14.25">
      <c r="A142" s="39"/>
      <c r="B142" s="39"/>
      <c r="C142" s="39">
        <v>90</v>
      </c>
      <c r="D142" s="39">
        <v>3</v>
      </c>
      <c r="E142" s="39"/>
      <c r="F142" s="39"/>
      <c r="G142" s="39"/>
      <c r="H142" s="39"/>
      <c r="I142" s="39"/>
      <c r="J142" s="39"/>
      <c r="K142" s="39"/>
      <c r="L142" s="39"/>
      <c r="M142" s="39"/>
      <c r="N142" s="39"/>
      <c r="O142" s="39"/>
      <c r="P142" s="39"/>
      <c r="Q142" s="39"/>
      <c r="S142" s="175"/>
      <c r="T142" s="175"/>
      <c r="U142" s="41">
        <v>90</v>
      </c>
      <c r="V142" s="175"/>
      <c r="W142" s="43"/>
      <c r="X142" s="43"/>
      <c r="Y142" s="43"/>
      <c r="Z142" s="41"/>
      <c r="AA142" s="41"/>
      <c r="AB142" s="175"/>
      <c r="AC142" s="175"/>
      <c r="AD142" s="41"/>
      <c r="AE142" s="41"/>
      <c r="AF142" s="179"/>
      <c r="AG142" s="175"/>
      <c r="AH142" s="175"/>
      <c r="AI142" s="175"/>
    </row>
    <row r="143" spans="1:35" ht="14.25">
      <c r="A143" s="39"/>
      <c r="B143" s="39"/>
      <c r="C143" s="39">
        <v>84</v>
      </c>
      <c r="D143" s="39">
        <v>3</v>
      </c>
      <c r="E143" s="39"/>
      <c r="F143" s="39"/>
      <c r="G143" s="39"/>
      <c r="H143" s="39"/>
      <c r="I143" s="39"/>
      <c r="J143" s="39"/>
      <c r="K143" s="39"/>
      <c r="L143" s="39"/>
      <c r="M143" s="39"/>
      <c r="N143" s="39"/>
      <c r="O143" s="39"/>
      <c r="P143" s="39"/>
      <c r="Q143" s="39"/>
      <c r="S143" s="175"/>
      <c r="T143" s="175"/>
      <c r="U143" s="41">
        <v>84</v>
      </c>
      <c r="V143" s="175"/>
      <c r="W143" s="43"/>
      <c r="X143" s="43"/>
      <c r="Y143" s="43"/>
      <c r="Z143" s="41"/>
      <c r="AA143" s="41"/>
      <c r="AB143" s="175"/>
      <c r="AC143" s="175" t="s">
        <v>157</v>
      </c>
      <c r="AD143" s="41" t="s">
        <v>257</v>
      </c>
      <c r="AE143" s="41" t="s">
        <v>502</v>
      </c>
      <c r="AF143" s="179">
        <v>3</v>
      </c>
      <c r="AG143" s="175"/>
      <c r="AH143" s="175"/>
      <c r="AI143" s="175"/>
    </row>
    <row r="144" spans="1:35" ht="14.25">
      <c r="A144" s="39"/>
      <c r="B144" s="39"/>
      <c r="C144" s="39">
        <v>98</v>
      </c>
      <c r="D144" s="39">
        <v>3</v>
      </c>
      <c r="E144" s="39"/>
      <c r="F144" s="39"/>
      <c r="G144" s="39"/>
      <c r="H144" s="39"/>
      <c r="I144" s="39"/>
      <c r="J144" s="39"/>
      <c r="K144" s="39"/>
      <c r="L144" s="39"/>
      <c r="M144" s="39"/>
      <c r="N144" s="39"/>
      <c r="O144" s="39"/>
      <c r="P144" s="39"/>
      <c r="Q144" s="39"/>
      <c r="S144" s="175"/>
      <c r="T144" s="175"/>
      <c r="U144" s="41">
        <v>98</v>
      </c>
      <c r="V144" s="175"/>
      <c r="W144" s="43"/>
      <c r="X144" s="43"/>
      <c r="Y144" s="43"/>
      <c r="Z144" s="41"/>
      <c r="AA144" s="41"/>
      <c r="AB144" s="175"/>
      <c r="AC144" s="175"/>
      <c r="AD144" s="41"/>
      <c r="AE144" s="41"/>
      <c r="AF144" s="179"/>
      <c r="AG144" s="175"/>
      <c r="AH144" s="175"/>
      <c r="AI144" s="175"/>
    </row>
    <row r="145" spans="1:35" ht="14.25">
      <c r="A145" s="39"/>
      <c r="B145" s="39"/>
      <c r="C145" s="39">
        <v>87</v>
      </c>
      <c r="D145" s="39">
        <v>2</v>
      </c>
      <c r="E145" s="39"/>
      <c r="F145" s="39"/>
      <c r="G145" s="39"/>
      <c r="H145" s="39"/>
      <c r="I145" s="39"/>
      <c r="J145" s="39"/>
      <c r="K145" s="39"/>
      <c r="L145" s="39"/>
      <c r="M145" s="39"/>
      <c r="N145" s="39"/>
      <c r="O145" s="39"/>
      <c r="P145" s="39"/>
      <c r="Q145" s="39"/>
      <c r="S145" s="175"/>
      <c r="T145" s="175"/>
      <c r="U145" s="41">
        <v>87</v>
      </c>
      <c r="V145" s="175"/>
      <c r="W145" s="43"/>
      <c r="X145" s="43"/>
      <c r="Y145" s="43"/>
      <c r="Z145" s="41"/>
      <c r="AA145" s="41"/>
      <c r="AB145" s="175"/>
      <c r="AC145" s="175"/>
      <c r="AD145" s="41"/>
      <c r="AE145" s="41"/>
      <c r="AF145" s="179"/>
      <c r="AG145" s="175"/>
      <c r="AH145" s="175"/>
      <c r="AI145" s="175"/>
    </row>
    <row r="146" spans="1:35" ht="14.25">
      <c r="A146" s="39"/>
      <c r="B146" s="39"/>
      <c r="C146" s="39">
        <v>83</v>
      </c>
      <c r="D146" s="39">
        <v>1</v>
      </c>
      <c r="E146" s="39"/>
      <c r="F146" s="39"/>
      <c r="G146" s="39"/>
      <c r="H146" s="39"/>
      <c r="I146" s="39"/>
      <c r="J146" s="39"/>
      <c r="K146" s="39"/>
      <c r="L146" s="39"/>
      <c r="M146" s="39"/>
      <c r="N146" s="39"/>
      <c r="O146" s="39"/>
      <c r="P146" s="39"/>
      <c r="Q146" s="39"/>
      <c r="S146" s="175"/>
      <c r="T146" s="175"/>
      <c r="U146" s="41">
        <v>83</v>
      </c>
      <c r="V146" s="175"/>
      <c r="W146" s="43"/>
      <c r="X146" s="43"/>
      <c r="Y146" s="43"/>
      <c r="Z146" s="41"/>
      <c r="AA146" s="41"/>
      <c r="AB146" s="175"/>
      <c r="AC146" s="175"/>
      <c r="AD146" s="41"/>
      <c r="AE146" s="41"/>
      <c r="AF146" s="179"/>
      <c r="AG146" s="175"/>
      <c r="AH146" s="175"/>
      <c r="AI146" s="175"/>
    </row>
    <row r="147" spans="1:35" ht="14.25">
      <c r="S147" s="175"/>
      <c r="T147" s="175"/>
      <c r="U147" s="41"/>
      <c r="V147" s="175"/>
      <c r="W147" s="43"/>
      <c r="X147" s="43"/>
      <c r="Y147" s="43"/>
      <c r="Z147" s="41"/>
      <c r="AA147" s="41"/>
      <c r="AB147" s="175"/>
      <c r="AC147" s="175" t="s">
        <v>84</v>
      </c>
      <c r="AD147" s="41"/>
      <c r="AE147" s="41"/>
      <c r="AF147" s="180"/>
      <c r="AG147" s="175"/>
      <c r="AH147" s="175"/>
      <c r="AI147" s="175"/>
    </row>
    <row r="148" spans="1:35" ht="14.25">
      <c r="S148" s="175"/>
      <c r="T148" s="175"/>
      <c r="U148" s="41"/>
      <c r="V148" s="175"/>
      <c r="W148" s="43"/>
      <c r="X148" s="43"/>
      <c r="Y148" s="43"/>
      <c r="Z148" s="41"/>
      <c r="AA148" s="41"/>
      <c r="AB148" s="175"/>
      <c r="AC148" s="175"/>
      <c r="AD148" s="41"/>
      <c r="AE148" s="41"/>
      <c r="AF148" s="180"/>
      <c r="AG148" s="175"/>
      <c r="AH148" s="175"/>
      <c r="AI148" s="175"/>
    </row>
    <row r="149" spans="1:35" ht="14.25">
      <c r="S149" s="175"/>
      <c r="T149" s="175"/>
      <c r="U149" s="41"/>
      <c r="V149" s="175"/>
      <c r="W149" s="43"/>
      <c r="X149" s="43"/>
      <c r="Y149" s="43"/>
      <c r="Z149" s="41"/>
      <c r="AA149" s="41"/>
      <c r="AB149" s="175"/>
      <c r="AC149" s="175"/>
      <c r="AD149" s="41"/>
      <c r="AE149" s="41"/>
      <c r="AF149" s="180"/>
      <c r="AG149" s="175"/>
      <c r="AH149" s="175"/>
      <c r="AI149" s="175"/>
    </row>
    <row r="150" spans="1:35" ht="14.25">
      <c r="S150" s="175"/>
      <c r="T150" s="175"/>
      <c r="U150" s="41"/>
      <c r="V150" s="175"/>
      <c r="W150" s="43"/>
      <c r="X150" s="43"/>
      <c r="Y150" s="43"/>
      <c r="Z150" s="41"/>
      <c r="AA150" s="41"/>
      <c r="AB150" s="175"/>
      <c r="AC150" s="175"/>
      <c r="AD150" s="41"/>
      <c r="AE150" s="41"/>
      <c r="AF150" s="180"/>
      <c r="AG150" s="175"/>
      <c r="AH150" s="175"/>
      <c r="AI150" s="175"/>
    </row>
    <row r="151" spans="1:35" ht="14.25">
      <c r="S151" s="45"/>
      <c r="T151" s="45"/>
      <c r="U151" s="45"/>
      <c r="V151" s="45"/>
      <c r="W151" s="45"/>
      <c r="X151" s="45"/>
      <c r="Y151" s="45"/>
      <c r="Z151" s="45"/>
      <c r="AA151" s="45"/>
      <c r="AB151" s="45"/>
      <c r="AC151" s="45"/>
      <c r="AD151" s="45"/>
      <c r="AE151" s="45"/>
      <c r="AF151" s="46"/>
      <c r="AG151" s="45"/>
      <c r="AH151" s="45"/>
      <c r="AI151" s="45"/>
    </row>
    <row r="152" spans="1:35">
      <c r="A152" s="39" t="s">
        <v>61</v>
      </c>
      <c r="B152" s="39" t="s">
        <v>62</v>
      </c>
      <c r="C152" s="39" t="s">
        <v>268</v>
      </c>
      <c r="D152" s="39"/>
      <c r="E152" s="39"/>
      <c r="F152" s="39" t="s">
        <v>269</v>
      </c>
      <c r="G152" s="39"/>
      <c r="H152" s="39"/>
      <c r="I152" s="39"/>
      <c r="J152" s="39"/>
      <c r="K152" s="39"/>
      <c r="L152" s="39" t="s">
        <v>295</v>
      </c>
      <c r="M152" s="39"/>
      <c r="N152" s="39"/>
      <c r="O152" s="39"/>
      <c r="P152" s="39" t="s">
        <v>67</v>
      </c>
      <c r="Q152" s="39" t="s">
        <v>66</v>
      </c>
      <c r="S152" s="171" t="s">
        <v>61</v>
      </c>
      <c r="T152" s="171" t="s">
        <v>62</v>
      </c>
      <c r="U152" s="171" t="s">
        <v>97</v>
      </c>
      <c r="V152" s="171"/>
      <c r="W152" s="171" t="s">
        <v>113</v>
      </c>
      <c r="X152" s="171"/>
      <c r="Y152" s="171"/>
      <c r="Z152" s="171"/>
      <c r="AA152" s="171"/>
      <c r="AB152" s="171"/>
      <c r="AC152" s="171" t="s">
        <v>65</v>
      </c>
      <c r="AD152" s="171"/>
      <c r="AE152" s="171"/>
      <c r="AF152" s="171"/>
      <c r="AG152" s="171"/>
      <c r="AH152" s="171" t="s">
        <v>66</v>
      </c>
      <c r="AI152" s="171" t="s">
        <v>67</v>
      </c>
    </row>
    <row r="153" spans="1:35" ht="14.25">
      <c r="A153" s="39"/>
      <c r="B153" s="39"/>
      <c r="C153" s="39" t="s">
        <v>270</v>
      </c>
      <c r="D153" s="39" t="s">
        <v>296</v>
      </c>
      <c r="E153" s="39" t="s">
        <v>297</v>
      </c>
      <c r="F153" s="39" t="s">
        <v>272</v>
      </c>
      <c r="G153" s="39" t="s">
        <v>273</v>
      </c>
      <c r="H153" s="39" t="s">
        <v>274</v>
      </c>
      <c r="I153" s="39" t="s">
        <v>275</v>
      </c>
      <c r="J153" s="39" t="s">
        <v>276</v>
      </c>
      <c r="K153" s="39" t="s">
        <v>277</v>
      </c>
      <c r="L153" s="39" t="s">
        <v>279</v>
      </c>
      <c r="M153" s="39" t="s">
        <v>280</v>
      </c>
      <c r="N153" s="39" t="s">
        <v>276</v>
      </c>
      <c r="O153" s="39" t="s">
        <v>281</v>
      </c>
      <c r="P153" s="39"/>
      <c r="Q153" s="39"/>
      <c r="S153" s="171"/>
      <c r="T153" s="171"/>
      <c r="U153" s="40" t="s">
        <v>68</v>
      </c>
      <c r="V153" s="40" t="s">
        <v>114</v>
      </c>
      <c r="W153" s="41" t="s">
        <v>70</v>
      </c>
      <c r="X153" s="41" t="s">
        <v>71</v>
      </c>
      <c r="Y153" s="41" t="s">
        <v>72</v>
      </c>
      <c r="Z153" s="41" t="s">
        <v>103</v>
      </c>
      <c r="AA153" s="41" t="s">
        <v>106</v>
      </c>
      <c r="AB153" s="41" t="s">
        <v>104</v>
      </c>
      <c r="AC153" s="41" t="s">
        <v>117</v>
      </c>
      <c r="AD153" s="41" t="s">
        <v>118</v>
      </c>
      <c r="AE153" s="41" t="s">
        <v>153</v>
      </c>
      <c r="AF153" s="42" t="s">
        <v>106</v>
      </c>
      <c r="AG153" s="41" t="s">
        <v>80</v>
      </c>
      <c r="AH153" s="171"/>
      <c r="AI153" s="171"/>
    </row>
    <row r="154" spans="1:35" ht="14.25">
      <c r="A154" s="39" t="s">
        <v>503</v>
      </c>
      <c r="B154" s="39">
        <v>20184226032</v>
      </c>
      <c r="C154" s="39">
        <v>80</v>
      </c>
      <c r="D154" s="39">
        <v>3</v>
      </c>
      <c r="E154" s="39">
        <v>86.38095238095238</v>
      </c>
      <c r="F154" s="39"/>
      <c r="G154" s="39"/>
      <c r="H154" s="39"/>
      <c r="I154" s="39"/>
      <c r="J154" s="39"/>
      <c r="K154" s="39">
        <v>0</v>
      </c>
      <c r="L154" s="39" t="s">
        <v>436</v>
      </c>
      <c r="M154" s="39" t="s">
        <v>504</v>
      </c>
      <c r="N154" s="39">
        <v>10</v>
      </c>
      <c r="O154" s="39">
        <v>78</v>
      </c>
      <c r="P154" s="39">
        <v>4.1800000000000006</v>
      </c>
      <c r="Q154" s="39">
        <v>20.618095238095236</v>
      </c>
      <c r="S154" s="175" t="s">
        <v>505</v>
      </c>
      <c r="T154" s="175">
        <v>20184226032</v>
      </c>
      <c r="U154" s="41">
        <v>80</v>
      </c>
      <c r="V154" s="175">
        <f>AVERAGE(U154:U165)</f>
        <v>86.5</v>
      </c>
      <c r="W154" s="43"/>
      <c r="X154" s="43"/>
      <c r="Y154" s="43"/>
      <c r="Z154" s="41"/>
      <c r="AA154" s="41"/>
      <c r="AB154" s="175">
        <f>SUM(AA154:AA165)</f>
        <v>0</v>
      </c>
      <c r="AC154" s="175" t="s">
        <v>506</v>
      </c>
      <c r="AD154" s="41" t="s">
        <v>507</v>
      </c>
      <c r="AE154" s="41" t="s">
        <v>508</v>
      </c>
      <c r="AF154" s="179">
        <v>10</v>
      </c>
      <c r="AG154" s="175">
        <f>SUM(AF154:AF165)</f>
        <v>18</v>
      </c>
      <c r="AH154" s="175">
        <f>V154*0.1+AB154*0.8+AG154*0.1</f>
        <v>10.450000000000001</v>
      </c>
      <c r="AI154" s="175">
        <f>AH154*0.4</f>
        <v>4.1800000000000006</v>
      </c>
    </row>
    <row r="155" spans="1:35" ht="14.25">
      <c r="A155" s="39"/>
      <c r="B155" s="39"/>
      <c r="C155" s="39">
        <v>86</v>
      </c>
      <c r="D155" s="39">
        <v>3</v>
      </c>
      <c r="E155" s="39"/>
      <c r="F155" s="39"/>
      <c r="G155" s="39"/>
      <c r="H155" s="39"/>
      <c r="I155" s="39"/>
      <c r="J155" s="39"/>
      <c r="K155" s="39"/>
      <c r="L155" s="39" t="s">
        <v>360</v>
      </c>
      <c r="M155" s="39" t="s">
        <v>491</v>
      </c>
      <c r="N155" s="39">
        <v>5</v>
      </c>
      <c r="O155" s="39"/>
      <c r="P155" s="39"/>
      <c r="Q155" s="39"/>
      <c r="S155" s="175"/>
      <c r="T155" s="175"/>
      <c r="U155" s="44">
        <v>86</v>
      </c>
      <c r="V155" s="175"/>
      <c r="W155" s="43"/>
      <c r="X155" s="43"/>
      <c r="Y155" s="43"/>
      <c r="Z155" s="41"/>
      <c r="AA155" s="41"/>
      <c r="AB155" s="175"/>
      <c r="AC155" s="175"/>
      <c r="AD155" s="41"/>
      <c r="AE155" s="41"/>
      <c r="AF155" s="179"/>
      <c r="AG155" s="175"/>
      <c r="AH155" s="175"/>
      <c r="AI155" s="175"/>
    </row>
    <row r="156" spans="1:35" ht="14.25">
      <c r="A156" s="39"/>
      <c r="B156" s="39"/>
      <c r="C156" s="39">
        <v>86</v>
      </c>
      <c r="D156" s="39">
        <v>3</v>
      </c>
      <c r="E156" s="39"/>
      <c r="F156" s="39"/>
      <c r="G156" s="39"/>
      <c r="H156" s="39"/>
      <c r="I156" s="39"/>
      <c r="J156" s="39"/>
      <c r="K156" s="39"/>
      <c r="L156" s="39" t="s">
        <v>257</v>
      </c>
      <c r="M156" s="39" t="s">
        <v>463</v>
      </c>
      <c r="N156" s="39">
        <v>3</v>
      </c>
      <c r="O156" s="39"/>
      <c r="P156" s="39"/>
      <c r="Q156" s="39"/>
      <c r="S156" s="175"/>
      <c r="T156" s="175"/>
      <c r="U156" s="41">
        <v>86</v>
      </c>
      <c r="V156" s="175"/>
      <c r="W156" s="43"/>
      <c r="X156" s="43"/>
      <c r="Y156" s="43"/>
      <c r="Z156" s="41"/>
      <c r="AA156" s="41"/>
      <c r="AB156" s="175"/>
      <c r="AC156" s="175"/>
      <c r="AD156" s="41"/>
      <c r="AE156" s="41"/>
      <c r="AF156" s="179"/>
      <c r="AG156" s="175"/>
      <c r="AH156" s="175"/>
      <c r="AI156" s="175"/>
    </row>
    <row r="157" spans="1:35" ht="14.25">
      <c r="A157" s="39"/>
      <c r="B157" s="39"/>
      <c r="C157" s="39">
        <v>93</v>
      </c>
      <c r="D157" s="39">
        <v>3</v>
      </c>
      <c r="E157" s="39"/>
      <c r="F157" s="39"/>
      <c r="G157" s="39"/>
      <c r="H157" s="39"/>
      <c r="I157" s="39"/>
      <c r="J157" s="39"/>
      <c r="K157" s="39"/>
      <c r="L157" s="39" t="s">
        <v>257</v>
      </c>
      <c r="M157" s="39" t="s">
        <v>509</v>
      </c>
      <c r="N157" s="39"/>
      <c r="O157" s="39"/>
      <c r="P157" s="39"/>
      <c r="Q157" s="39"/>
      <c r="S157" s="175"/>
      <c r="T157" s="175"/>
      <c r="U157" s="41">
        <v>93</v>
      </c>
      <c r="V157" s="175"/>
      <c r="W157" s="43"/>
      <c r="X157" s="43"/>
      <c r="Y157" s="43"/>
      <c r="Z157" s="41"/>
      <c r="AA157" s="41"/>
      <c r="AB157" s="175"/>
      <c r="AC157" s="175"/>
      <c r="AD157" s="41"/>
      <c r="AE157" s="41"/>
      <c r="AF157" s="179"/>
      <c r="AG157" s="175"/>
      <c r="AH157" s="175"/>
      <c r="AI157" s="175"/>
    </row>
    <row r="158" spans="1:35" ht="14.25">
      <c r="A158" s="39"/>
      <c r="B158" s="39"/>
      <c r="C158" s="39">
        <v>77</v>
      </c>
      <c r="D158" s="39">
        <v>3</v>
      </c>
      <c r="E158" s="39"/>
      <c r="F158" s="39"/>
      <c r="G158" s="39"/>
      <c r="H158" s="39"/>
      <c r="I158" s="39"/>
      <c r="J158" s="39"/>
      <c r="K158" s="39"/>
      <c r="L158" s="39"/>
      <c r="M158" s="39"/>
      <c r="N158" s="39"/>
      <c r="O158" s="39"/>
      <c r="P158" s="39"/>
      <c r="Q158" s="39"/>
      <c r="S158" s="175"/>
      <c r="T158" s="175"/>
      <c r="U158" s="41">
        <v>77</v>
      </c>
      <c r="V158" s="175"/>
      <c r="W158" s="43"/>
      <c r="X158" s="43"/>
      <c r="Y158" s="43"/>
      <c r="Z158" s="41"/>
      <c r="AA158" s="41"/>
      <c r="AB158" s="175"/>
      <c r="AC158" s="175" t="s">
        <v>157</v>
      </c>
      <c r="AD158" s="41" t="s">
        <v>257</v>
      </c>
      <c r="AE158" s="41" t="s">
        <v>481</v>
      </c>
      <c r="AF158" s="179">
        <v>3</v>
      </c>
      <c r="AG158" s="175"/>
      <c r="AH158" s="175"/>
      <c r="AI158" s="175"/>
    </row>
    <row r="159" spans="1:35" ht="14.25">
      <c r="A159" s="39"/>
      <c r="B159" s="39"/>
      <c r="C159" s="39">
        <v>95</v>
      </c>
      <c r="D159" s="39">
        <v>3</v>
      </c>
      <c r="E159" s="39"/>
      <c r="F159" s="39"/>
      <c r="G159" s="39"/>
      <c r="H159" s="39"/>
      <c r="I159" s="39"/>
      <c r="J159" s="39"/>
      <c r="K159" s="39"/>
      <c r="L159" s="39"/>
      <c r="M159" s="39"/>
      <c r="N159" s="39"/>
      <c r="O159" s="39"/>
      <c r="P159" s="39"/>
      <c r="Q159" s="39"/>
      <c r="S159" s="175"/>
      <c r="T159" s="175"/>
      <c r="U159" s="41">
        <v>95</v>
      </c>
      <c r="V159" s="175"/>
      <c r="W159" s="43"/>
      <c r="X159" s="43"/>
      <c r="Y159" s="43"/>
      <c r="Z159" s="41"/>
      <c r="AA159" s="41"/>
      <c r="AB159" s="175"/>
      <c r="AC159" s="175"/>
      <c r="AD159" s="41" t="s">
        <v>257</v>
      </c>
      <c r="AE159" s="41" t="s">
        <v>510</v>
      </c>
      <c r="AF159" s="179"/>
      <c r="AG159" s="175"/>
      <c r="AH159" s="175"/>
      <c r="AI159" s="175"/>
    </row>
    <row r="160" spans="1:35" ht="14.25">
      <c r="A160" s="39"/>
      <c r="B160" s="39"/>
      <c r="C160" s="39">
        <v>88</v>
      </c>
      <c r="D160" s="39">
        <v>2</v>
      </c>
      <c r="E160" s="39"/>
      <c r="F160" s="39"/>
      <c r="G160" s="39"/>
      <c r="H160" s="39"/>
      <c r="I160" s="39"/>
      <c r="J160" s="39"/>
      <c r="K160" s="39"/>
      <c r="L160" s="39"/>
      <c r="M160" s="39"/>
      <c r="N160" s="39"/>
      <c r="O160" s="39"/>
      <c r="P160" s="39"/>
      <c r="Q160" s="39"/>
      <c r="S160" s="175"/>
      <c r="T160" s="175"/>
      <c r="U160" s="41">
        <v>88</v>
      </c>
      <c r="V160" s="175"/>
      <c r="W160" s="43"/>
      <c r="X160" s="43"/>
      <c r="Y160" s="43"/>
      <c r="Z160" s="41"/>
      <c r="AA160" s="41"/>
      <c r="AB160" s="175"/>
      <c r="AC160" s="175"/>
      <c r="AD160" s="41"/>
      <c r="AE160" s="41"/>
      <c r="AF160" s="179"/>
      <c r="AG160" s="175"/>
      <c r="AH160" s="175"/>
      <c r="AI160" s="175"/>
    </row>
    <row r="161" spans="1:35" ht="14.25">
      <c r="A161" s="39"/>
      <c r="B161" s="39"/>
      <c r="C161" s="39">
        <v>87</v>
      </c>
      <c r="D161" s="39">
        <v>1</v>
      </c>
      <c r="E161" s="39"/>
      <c r="F161" s="39"/>
      <c r="G161" s="39"/>
      <c r="H161" s="39"/>
      <c r="I161" s="39"/>
      <c r="J161" s="39"/>
      <c r="K161" s="39"/>
      <c r="L161" s="39"/>
      <c r="M161" s="39"/>
      <c r="N161" s="39"/>
      <c r="O161" s="39"/>
      <c r="P161" s="39"/>
      <c r="Q161" s="39"/>
      <c r="S161" s="175"/>
      <c r="T161" s="175"/>
      <c r="U161" s="41">
        <v>87</v>
      </c>
      <c r="V161" s="175"/>
      <c r="W161" s="43"/>
      <c r="X161" s="43"/>
      <c r="Y161" s="43"/>
      <c r="Z161" s="41"/>
      <c r="AA161" s="41"/>
      <c r="AB161" s="175"/>
      <c r="AC161" s="175"/>
      <c r="AD161" s="41"/>
      <c r="AE161" s="41"/>
      <c r="AF161" s="179"/>
      <c r="AG161" s="175"/>
      <c r="AH161" s="175"/>
      <c r="AI161" s="175"/>
    </row>
    <row r="162" spans="1:35" ht="14.25">
      <c r="A162" s="39"/>
      <c r="B162" s="39"/>
      <c r="C162" s="39"/>
      <c r="D162" s="39"/>
      <c r="E162" s="39"/>
      <c r="F162" s="39"/>
      <c r="G162" s="39"/>
      <c r="H162" s="39"/>
      <c r="I162" s="39"/>
      <c r="J162" s="39"/>
      <c r="K162" s="39"/>
      <c r="L162" s="39"/>
      <c r="M162" s="39"/>
      <c r="N162" s="39"/>
      <c r="O162" s="39"/>
      <c r="P162" s="39"/>
      <c r="Q162" s="39"/>
      <c r="S162" s="175"/>
      <c r="T162" s="175"/>
      <c r="U162" s="41"/>
      <c r="V162" s="175"/>
      <c r="W162" s="43"/>
      <c r="X162" s="43"/>
      <c r="Y162" s="43"/>
      <c r="Z162" s="41"/>
      <c r="AA162" s="41"/>
      <c r="AB162" s="175"/>
      <c r="AC162" s="175" t="s">
        <v>84</v>
      </c>
      <c r="AD162" s="41" t="s">
        <v>360</v>
      </c>
      <c r="AE162" s="41" t="s">
        <v>471</v>
      </c>
      <c r="AF162" s="179">
        <v>5</v>
      </c>
      <c r="AG162" s="175"/>
      <c r="AH162" s="175"/>
      <c r="AI162" s="175"/>
    </row>
    <row r="163" spans="1:35" ht="14.25">
      <c r="S163" s="175"/>
      <c r="T163" s="175"/>
      <c r="U163" s="41"/>
      <c r="V163" s="175"/>
      <c r="W163" s="43"/>
      <c r="X163" s="43"/>
      <c r="Y163" s="43"/>
      <c r="Z163" s="41"/>
      <c r="AA163" s="41"/>
      <c r="AB163" s="175"/>
      <c r="AC163" s="175"/>
      <c r="AD163" s="41"/>
      <c r="AE163" s="41"/>
      <c r="AF163" s="179"/>
      <c r="AG163" s="175"/>
      <c r="AH163" s="175"/>
      <c r="AI163" s="175"/>
    </row>
    <row r="164" spans="1:35" ht="14.25">
      <c r="S164" s="175"/>
      <c r="T164" s="175"/>
      <c r="U164" s="41"/>
      <c r="V164" s="175"/>
      <c r="W164" s="43"/>
      <c r="X164" s="43"/>
      <c r="Y164" s="43"/>
      <c r="Z164" s="41"/>
      <c r="AA164" s="41"/>
      <c r="AB164" s="175"/>
      <c r="AC164" s="175"/>
      <c r="AD164" s="41"/>
      <c r="AE164" s="41"/>
      <c r="AF164" s="179"/>
      <c r="AG164" s="175"/>
      <c r="AH164" s="175"/>
      <c r="AI164" s="175"/>
    </row>
    <row r="165" spans="1:35" ht="14.25">
      <c r="S165" s="175"/>
      <c r="T165" s="175"/>
      <c r="U165" s="41"/>
      <c r="V165" s="175"/>
      <c r="W165" s="43"/>
      <c r="X165" s="43"/>
      <c r="Y165" s="43"/>
      <c r="Z165" s="41"/>
      <c r="AA165" s="41"/>
      <c r="AB165" s="175"/>
      <c r="AC165" s="175"/>
      <c r="AD165" s="41"/>
      <c r="AE165" s="41"/>
      <c r="AF165" s="179"/>
      <c r="AG165" s="175"/>
      <c r="AH165" s="175"/>
      <c r="AI165" s="175"/>
    </row>
    <row r="166" spans="1:35" ht="14.25">
      <c r="S166" s="45"/>
      <c r="T166" s="45"/>
      <c r="U166" s="45"/>
      <c r="V166" s="45"/>
      <c r="W166" s="45"/>
      <c r="X166" s="45"/>
      <c r="Y166" s="45"/>
      <c r="Z166" s="45"/>
      <c r="AA166" s="45"/>
      <c r="AB166" s="45"/>
      <c r="AC166" s="45"/>
      <c r="AD166" s="45"/>
      <c r="AE166" s="45"/>
      <c r="AF166" s="46"/>
      <c r="AG166" s="45"/>
      <c r="AH166" s="45"/>
      <c r="AI166" s="45"/>
    </row>
    <row r="167" spans="1:35">
      <c r="A167" s="39" t="s">
        <v>61</v>
      </c>
      <c r="B167" s="39" t="s">
        <v>62</v>
      </c>
      <c r="C167" s="39" t="s">
        <v>268</v>
      </c>
      <c r="D167" s="39"/>
      <c r="E167" s="39"/>
      <c r="F167" s="39" t="s">
        <v>269</v>
      </c>
      <c r="G167" s="39"/>
      <c r="H167" s="39"/>
      <c r="I167" s="39"/>
      <c r="J167" s="39"/>
      <c r="K167" s="39"/>
      <c r="L167" s="39" t="s">
        <v>295</v>
      </c>
      <c r="M167" s="39"/>
      <c r="N167" s="39"/>
      <c r="O167" s="39"/>
      <c r="P167" s="39" t="s">
        <v>67</v>
      </c>
      <c r="Q167" s="39" t="s">
        <v>66</v>
      </c>
      <c r="S167" s="171" t="s">
        <v>61</v>
      </c>
      <c r="T167" s="171" t="s">
        <v>62</v>
      </c>
      <c r="U167" s="171" t="s">
        <v>511</v>
      </c>
      <c r="V167" s="171"/>
      <c r="W167" s="171" t="s">
        <v>512</v>
      </c>
      <c r="X167" s="171"/>
      <c r="Y167" s="171"/>
      <c r="Z167" s="171"/>
      <c r="AA167" s="171"/>
      <c r="AB167" s="171"/>
      <c r="AC167" s="171" t="s">
        <v>65</v>
      </c>
      <c r="AD167" s="171"/>
      <c r="AE167" s="171"/>
      <c r="AF167" s="171"/>
      <c r="AG167" s="171"/>
      <c r="AH167" s="171" t="s">
        <v>66</v>
      </c>
      <c r="AI167" s="171" t="s">
        <v>67</v>
      </c>
    </row>
    <row r="168" spans="1:35" ht="14.25">
      <c r="A168" s="39"/>
      <c r="B168" s="39"/>
      <c r="C168" s="39" t="s">
        <v>270</v>
      </c>
      <c r="D168" s="39" t="s">
        <v>296</v>
      </c>
      <c r="E168" s="39" t="s">
        <v>297</v>
      </c>
      <c r="F168" s="39" t="s">
        <v>272</v>
      </c>
      <c r="G168" s="39" t="s">
        <v>273</v>
      </c>
      <c r="H168" s="39" t="s">
        <v>274</v>
      </c>
      <c r="I168" s="39" t="s">
        <v>275</v>
      </c>
      <c r="J168" s="39" t="s">
        <v>276</v>
      </c>
      <c r="K168" s="39" t="s">
        <v>277</v>
      </c>
      <c r="L168" s="39" t="s">
        <v>279</v>
      </c>
      <c r="M168" s="39" t="s">
        <v>280</v>
      </c>
      <c r="N168" s="39" t="s">
        <v>276</v>
      </c>
      <c r="O168" s="39" t="s">
        <v>281</v>
      </c>
      <c r="P168" s="39"/>
      <c r="Q168" s="39"/>
      <c r="S168" s="171"/>
      <c r="T168" s="171"/>
      <c r="U168" s="40" t="s">
        <v>68</v>
      </c>
      <c r="V168" s="40" t="s">
        <v>513</v>
      </c>
      <c r="W168" s="41" t="s">
        <v>70</v>
      </c>
      <c r="X168" s="41" t="s">
        <v>514</v>
      </c>
      <c r="Y168" s="41" t="s">
        <v>515</v>
      </c>
      <c r="Z168" s="41" t="s">
        <v>516</v>
      </c>
      <c r="AA168" s="41" t="s">
        <v>106</v>
      </c>
      <c r="AB168" s="41" t="s">
        <v>517</v>
      </c>
      <c r="AC168" s="41" t="s">
        <v>117</v>
      </c>
      <c r="AD168" s="41" t="s">
        <v>118</v>
      </c>
      <c r="AE168" s="41" t="s">
        <v>153</v>
      </c>
      <c r="AF168" s="42" t="s">
        <v>518</v>
      </c>
      <c r="AG168" s="41" t="s">
        <v>519</v>
      </c>
      <c r="AH168" s="171"/>
      <c r="AI168" s="171"/>
    </row>
    <row r="169" spans="1:35" ht="14.25">
      <c r="A169" s="39" t="s">
        <v>520</v>
      </c>
      <c r="B169" s="39">
        <v>20184226033</v>
      </c>
      <c r="C169" s="39">
        <v>87</v>
      </c>
      <c r="D169" s="39">
        <v>3</v>
      </c>
      <c r="E169" s="39">
        <v>89.095238095238102</v>
      </c>
      <c r="F169" s="39"/>
      <c r="G169" s="39"/>
      <c r="H169" s="39"/>
      <c r="I169" s="39"/>
      <c r="J169" s="39"/>
      <c r="K169" s="39">
        <v>0</v>
      </c>
      <c r="L169" s="39" t="s">
        <v>494</v>
      </c>
      <c r="M169" s="39" t="s">
        <v>521</v>
      </c>
      <c r="N169" s="39">
        <v>2</v>
      </c>
      <c r="O169" s="39">
        <v>62</v>
      </c>
      <c r="P169" s="39">
        <v>3.6449999999999996</v>
      </c>
      <c r="Q169" s="39">
        <v>18.75452380952381</v>
      </c>
      <c r="S169" s="175" t="s">
        <v>522</v>
      </c>
      <c r="T169" s="175">
        <v>20184226033</v>
      </c>
      <c r="U169" s="41">
        <v>87</v>
      </c>
      <c r="V169" s="175">
        <f>AVERAGE(U169:U180)</f>
        <v>89.125</v>
      </c>
      <c r="W169" s="43"/>
      <c r="X169" s="43"/>
      <c r="Y169" s="43"/>
      <c r="Z169" s="41"/>
      <c r="AA169" s="41"/>
      <c r="AB169" s="175">
        <f>SUM(AA169:AA180)</f>
        <v>0</v>
      </c>
      <c r="AC169" s="175" t="s">
        <v>82</v>
      </c>
      <c r="AD169" s="41" t="s">
        <v>255</v>
      </c>
      <c r="AE169" s="41" t="s">
        <v>523</v>
      </c>
      <c r="AF169" s="179">
        <v>2</v>
      </c>
      <c r="AG169" s="175">
        <f>SUM(AF169:AF180)</f>
        <v>2</v>
      </c>
      <c r="AH169" s="175">
        <f>V169*0.1+AB169*0.8+AG169*0.1</f>
        <v>9.1124999999999989</v>
      </c>
      <c r="AI169" s="175">
        <f>AH169*0.4</f>
        <v>3.6449999999999996</v>
      </c>
    </row>
    <row r="170" spans="1:35" ht="14.25">
      <c r="A170" s="39"/>
      <c r="B170" s="39"/>
      <c r="C170" s="39">
        <v>85</v>
      </c>
      <c r="D170" s="39">
        <v>3</v>
      </c>
      <c r="E170" s="39"/>
      <c r="F170" s="39"/>
      <c r="G170" s="39"/>
      <c r="H170" s="39"/>
      <c r="I170" s="39"/>
      <c r="J170" s="39"/>
      <c r="K170" s="39"/>
      <c r="L170" s="39"/>
      <c r="M170" s="39"/>
      <c r="N170" s="39"/>
      <c r="O170" s="39"/>
      <c r="P170" s="39"/>
      <c r="Q170" s="39"/>
      <c r="S170" s="175"/>
      <c r="T170" s="175"/>
      <c r="U170" s="44">
        <v>85</v>
      </c>
      <c r="V170" s="175"/>
      <c r="W170" s="43"/>
      <c r="X170" s="43"/>
      <c r="Y170" s="43"/>
      <c r="Z170" s="41"/>
      <c r="AA170" s="41"/>
      <c r="AB170" s="175"/>
      <c r="AC170" s="175"/>
      <c r="AD170" s="41"/>
      <c r="AE170" s="41"/>
      <c r="AF170" s="179"/>
      <c r="AG170" s="175"/>
      <c r="AH170" s="175"/>
      <c r="AI170" s="175"/>
    </row>
    <row r="171" spans="1:35" ht="14.25">
      <c r="A171" s="39"/>
      <c r="B171" s="39"/>
      <c r="C171" s="39">
        <v>90</v>
      </c>
      <c r="D171" s="39">
        <v>3</v>
      </c>
      <c r="E171" s="39"/>
      <c r="F171" s="39"/>
      <c r="G171" s="39"/>
      <c r="H171" s="39"/>
      <c r="I171" s="39"/>
      <c r="J171" s="39"/>
      <c r="K171" s="39"/>
      <c r="L171" s="39"/>
      <c r="M171" s="39"/>
      <c r="N171" s="39"/>
      <c r="O171" s="39"/>
      <c r="P171" s="39"/>
      <c r="Q171" s="39"/>
      <c r="S171" s="175"/>
      <c r="T171" s="175"/>
      <c r="U171" s="41">
        <v>90</v>
      </c>
      <c r="V171" s="175"/>
      <c r="W171" s="43"/>
      <c r="X171" s="43"/>
      <c r="Y171" s="43"/>
      <c r="Z171" s="41"/>
      <c r="AA171" s="41"/>
      <c r="AB171" s="175"/>
      <c r="AC171" s="175"/>
      <c r="AD171" s="41"/>
      <c r="AE171" s="41"/>
      <c r="AF171" s="179"/>
      <c r="AG171" s="175"/>
      <c r="AH171" s="175"/>
      <c r="AI171" s="175"/>
    </row>
    <row r="172" spans="1:35" ht="14.25">
      <c r="A172" s="39"/>
      <c r="B172" s="39"/>
      <c r="C172" s="39">
        <v>93</v>
      </c>
      <c r="D172" s="39">
        <v>3</v>
      </c>
      <c r="E172" s="39"/>
      <c r="F172" s="39"/>
      <c r="G172" s="39"/>
      <c r="H172" s="39"/>
      <c r="I172" s="39"/>
      <c r="J172" s="39"/>
      <c r="K172" s="39"/>
      <c r="L172" s="39"/>
      <c r="M172" s="39"/>
      <c r="N172" s="39"/>
      <c r="O172" s="39"/>
      <c r="P172" s="39"/>
      <c r="Q172" s="39"/>
      <c r="S172" s="175"/>
      <c r="T172" s="175"/>
      <c r="U172" s="41">
        <v>93</v>
      </c>
      <c r="V172" s="175"/>
      <c r="W172" s="43"/>
      <c r="X172" s="43"/>
      <c r="Y172" s="43"/>
      <c r="Z172" s="41"/>
      <c r="AA172" s="41"/>
      <c r="AB172" s="175"/>
      <c r="AC172" s="175"/>
      <c r="AD172" s="41"/>
      <c r="AE172" s="41"/>
      <c r="AF172" s="179"/>
      <c r="AG172" s="175"/>
      <c r="AH172" s="175"/>
      <c r="AI172" s="175"/>
    </row>
    <row r="173" spans="1:35" ht="14.25">
      <c r="A173" s="39"/>
      <c r="B173" s="39"/>
      <c r="C173" s="39">
        <v>86</v>
      </c>
      <c r="D173" s="39">
        <v>3</v>
      </c>
      <c r="E173" s="39"/>
      <c r="F173" s="39"/>
      <c r="G173" s="39"/>
      <c r="H173" s="39"/>
      <c r="I173" s="39"/>
      <c r="J173" s="39"/>
      <c r="K173" s="39"/>
      <c r="L173" s="39"/>
      <c r="M173" s="39"/>
      <c r="N173" s="39"/>
      <c r="O173" s="39"/>
      <c r="P173" s="39"/>
      <c r="Q173" s="39"/>
      <c r="S173" s="175"/>
      <c r="T173" s="175"/>
      <c r="U173" s="41">
        <v>86</v>
      </c>
      <c r="V173" s="175"/>
      <c r="W173" s="43"/>
      <c r="X173" s="43"/>
      <c r="Y173" s="43"/>
      <c r="Z173" s="41"/>
      <c r="AA173" s="41"/>
      <c r="AB173" s="175"/>
      <c r="AC173" s="175" t="s">
        <v>157</v>
      </c>
      <c r="AD173" s="41"/>
      <c r="AE173" s="41"/>
      <c r="AF173" s="180"/>
      <c r="AG173" s="175"/>
      <c r="AH173" s="175"/>
      <c r="AI173" s="175"/>
    </row>
    <row r="174" spans="1:35" ht="14.25">
      <c r="A174" s="39"/>
      <c r="B174" s="39"/>
      <c r="C174" s="39">
        <v>94</v>
      </c>
      <c r="D174" s="39">
        <v>3</v>
      </c>
      <c r="E174" s="39"/>
      <c r="F174" s="39"/>
      <c r="G174" s="39"/>
      <c r="H174" s="39"/>
      <c r="I174" s="39"/>
      <c r="J174" s="39"/>
      <c r="K174" s="39"/>
      <c r="L174" s="39"/>
      <c r="M174" s="39"/>
      <c r="N174" s="39"/>
      <c r="O174" s="39"/>
      <c r="P174" s="39"/>
      <c r="Q174" s="39"/>
      <c r="S174" s="175"/>
      <c r="T174" s="175"/>
      <c r="U174" s="41">
        <v>94</v>
      </c>
      <c r="V174" s="175"/>
      <c r="W174" s="43"/>
      <c r="X174" s="43"/>
      <c r="Y174" s="43"/>
      <c r="Z174" s="41"/>
      <c r="AA174" s="41"/>
      <c r="AB174" s="175"/>
      <c r="AC174" s="175"/>
      <c r="AD174" s="41"/>
      <c r="AE174" s="41"/>
      <c r="AF174" s="180"/>
      <c r="AG174" s="175"/>
      <c r="AH174" s="175"/>
      <c r="AI174" s="175"/>
    </row>
    <row r="175" spans="1:35" ht="14.25">
      <c r="A175" s="39"/>
      <c r="B175" s="39"/>
      <c r="C175" s="39">
        <v>88</v>
      </c>
      <c r="D175" s="39">
        <v>2</v>
      </c>
      <c r="E175" s="39"/>
      <c r="F175" s="39"/>
      <c r="G175" s="39"/>
      <c r="H175" s="39"/>
      <c r="I175" s="39"/>
      <c r="J175" s="39"/>
      <c r="K175" s="39"/>
      <c r="L175" s="39"/>
      <c r="M175" s="39"/>
      <c r="N175" s="39"/>
      <c r="O175" s="39"/>
      <c r="P175" s="39"/>
      <c r="Q175" s="39"/>
      <c r="S175" s="175"/>
      <c r="T175" s="175"/>
      <c r="U175" s="41">
        <v>88</v>
      </c>
      <c r="V175" s="175"/>
      <c r="W175" s="43"/>
      <c r="X175" s="43"/>
      <c r="Y175" s="43"/>
      <c r="Z175" s="41"/>
      <c r="AA175" s="41"/>
      <c r="AB175" s="175"/>
      <c r="AC175" s="175"/>
      <c r="AD175" s="41"/>
      <c r="AE175" s="41"/>
      <c r="AF175" s="180"/>
      <c r="AG175" s="175"/>
      <c r="AH175" s="175"/>
      <c r="AI175" s="175"/>
    </row>
    <row r="176" spans="1:35" ht="14.25">
      <c r="A176" s="39"/>
      <c r="B176" s="39"/>
      <c r="C176" s="39">
        <v>90</v>
      </c>
      <c r="D176" s="39">
        <v>1</v>
      </c>
      <c r="E176" s="39"/>
      <c r="F176" s="39"/>
      <c r="G176" s="39"/>
      <c r="H176" s="39"/>
      <c r="I176" s="39"/>
      <c r="J176" s="39"/>
      <c r="K176" s="39"/>
      <c r="L176" s="39"/>
      <c r="M176" s="39"/>
      <c r="N176" s="39"/>
      <c r="O176" s="39"/>
      <c r="P176" s="39"/>
      <c r="Q176" s="39"/>
      <c r="S176" s="175"/>
      <c r="T176" s="175"/>
      <c r="U176" s="41">
        <v>90</v>
      </c>
      <c r="V176" s="175"/>
      <c r="W176" s="43"/>
      <c r="X176" s="43"/>
      <c r="Y176" s="43"/>
      <c r="Z176" s="41"/>
      <c r="AA176" s="41"/>
      <c r="AB176" s="175"/>
      <c r="AC176" s="175"/>
      <c r="AD176" s="41"/>
      <c r="AE176" s="41"/>
      <c r="AF176" s="180"/>
      <c r="AG176" s="175"/>
      <c r="AH176" s="175"/>
      <c r="AI176" s="175"/>
    </row>
    <row r="177" spans="1:35" ht="14.25">
      <c r="S177" s="175"/>
      <c r="T177" s="175"/>
      <c r="U177" s="41"/>
      <c r="V177" s="175"/>
      <c r="W177" s="43"/>
      <c r="X177" s="43"/>
      <c r="Y177" s="43"/>
      <c r="Z177" s="41"/>
      <c r="AA177" s="41"/>
      <c r="AB177" s="175"/>
      <c r="AC177" s="175" t="s">
        <v>84</v>
      </c>
      <c r="AD177" s="41"/>
      <c r="AE177" s="41"/>
      <c r="AF177" s="180"/>
      <c r="AG177" s="175"/>
      <c r="AH177" s="175"/>
      <c r="AI177" s="175"/>
    </row>
    <row r="178" spans="1:35" ht="14.25">
      <c r="S178" s="175"/>
      <c r="T178" s="175"/>
      <c r="U178" s="41"/>
      <c r="V178" s="175"/>
      <c r="W178" s="43"/>
      <c r="X178" s="43"/>
      <c r="Y178" s="43"/>
      <c r="Z178" s="41"/>
      <c r="AA178" s="41"/>
      <c r="AB178" s="175"/>
      <c r="AC178" s="175"/>
      <c r="AD178" s="41"/>
      <c r="AE178" s="41"/>
      <c r="AF178" s="180"/>
      <c r="AG178" s="175"/>
      <c r="AH178" s="175"/>
      <c r="AI178" s="175"/>
    </row>
    <row r="179" spans="1:35" ht="14.25">
      <c r="S179" s="175"/>
      <c r="T179" s="175"/>
      <c r="U179" s="41"/>
      <c r="V179" s="175"/>
      <c r="W179" s="43"/>
      <c r="X179" s="43"/>
      <c r="Y179" s="43"/>
      <c r="Z179" s="41"/>
      <c r="AA179" s="41"/>
      <c r="AB179" s="175"/>
      <c r="AC179" s="175"/>
      <c r="AD179" s="41"/>
      <c r="AE179" s="41"/>
      <c r="AF179" s="180"/>
      <c r="AG179" s="175"/>
      <c r="AH179" s="175"/>
      <c r="AI179" s="175"/>
    </row>
    <row r="180" spans="1:35" ht="14.25">
      <c r="S180" s="175"/>
      <c r="T180" s="175"/>
      <c r="U180" s="41"/>
      <c r="V180" s="175"/>
      <c r="W180" s="43"/>
      <c r="X180" s="43"/>
      <c r="Y180" s="43"/>
      <c r="Z180" s="41"/>
      <c r="AA180" s="41"/>
      <c r="AB180" s="175"/>
      <c r="AC180" s="175"/>
      <c r="AD180" s="41"/>
      <c r="AE180" s="41"/>
      <c r="AF180" s="180"/>
      <c r="AG180" s="175"/>
      <c r="AH180" s="175"/>
      <c r="AI180" s="175"/>
    </row>
    <row r="181" spans="1:35" ht="14.25">
      <c r="S181" s="45"/>
      <c r="T181" s="45"/>
      <c r="U181" s="45"/>
      <c r="V181" s="45"/>
      <c r="W181" s="45"/>
      <c r="X181" s="45"/>
      <c r="Y181" s="45"/>
      <c r="Z181" s="45"/>
      <c r="AA181" s="45"/>
      <c r="AB181" s="45"/>
      <c r="AC181" s="45"/>
      <c r="AD181" s="45"/>
      <c r="AE181" s="45"/>
      <c r="AF181" s="46"/>
      <c r="AG181" s="45"/>
      <c r="AH181" s="45"/>
      <c r="AI181" s="45"/>
    </row>
    <row r="182" spans="1:35">
      <c r="A182" s="39" t="s">
        <v>61</v>
      </c>
      <c r="B182" s="39" t="s">
        <v>62</v>
      </c>
      <c r="C182" s="39" t="s">
        <v>268</v>
      </c>
      <c r="D182" s="39"/>
      <c r="E182" s="39"/>
      <c r="F182" s="39" t="s">
        <v>269</v>
      </c>
      <c r="G182" s="39"/>
      <c r="H182" s="39"/>
      <c r="I182" s="39"/>
      <c r="J182" s="39"/>
      <c r="K182" s="39"/>
      <c r="L182" s="39" t="s">
        <v>295</v>
      </c>
      <c r="M182" s="39"/>
      <c r="N182" s="39"/>
      <c r="O182" s="39"/>
      <c r="P182" s="39" t="s">
        <v>67</v>
      </c>
      <c r="Q182" s="39" t="s">
        <v>66</v>
      </c>
      <c r="S182" s="171" t="s">
        <v>61</v>
      </c>
      <c r="T182" s="171" t="s">
        <v>62</v>
      </c>
      <c r="U182" s="171" t="s">
        <v>472</v>
      </c>
      <c r="V182" s="171"/>
      <c r="W182" s="171" t="s">
        <v>113</v>
      </c>
      <c r="X182" s="171"/>
      <c r="Y182" s="171"/>
      <c r="Z182" s="171"/>
      <c r="AA182" s="171"/>
      <c r="AB182" s="171"/>
      <c r="AC182" s="171" t="s">
        <v>65</v>
      </c>
      <c r="AD182" s="171"/>
      <c r="AE182" s="171"/>
      <c r="AF182" s="171"/>
      <c r="AG182" s="171"/>
      <c r="AH182" s="171" t="s">
        <v>66</v>
      </c>
      <c r="AI182" s="171" t="s">
        <v>67</v>
      </c>
    </row>
    <row r="183" spans="1:35" ht="14.25">
      <c r="A183" s="39"/>
      <c r="B183" s="39"/>
      <c r="C183" s="39" t="s">
        <v>270</v>
      </c>
      <c r="D183" s="39" t="s">
        <v>296</v>
      </c>
      <c r="E183" s="39" t="s">
        <v>297</v>
      </c>
      <c r="F183" s="39" t="s">
        <v>272</v>
      </c>
      <c r="G183" s="39" t="s">
        <v>273</v>
      </c>
      <c r="H183" s="39" t="s">
        <v>274</v>
      </c>
      <c r="I183" s="39" t="s">
        <v>275</v>
      </c>
      <c r="J183" s="39" t="s">
        <v>276</v>
      </c>
      <c r="K183" s="39" t="s">
        <v>277</v>
      </c>
      <c r="L183" s="39" t="s">
        <v>279</v>
      </c>
      <c r="M183" s="39" t="s">
        <v>280</v>
      </c>
      <c r="N183" s="39" t="s">
        <v>276</v>
      </c>
      <c r="O183" s="39" t="s">
        <v>281</v>
      </c>
      <c r="P183" s="39"/>
      <c r="Q183" s="39"/>
      <c r="S183" s="171"/>
      <c r="T183" s="171"/>
      <c r="U183" s="40" t="s">
        <v>68</v>
      </c>
      <c r="V183" s="40" t="s">
        <v>456</v>
      </c>
      <c r="W183" s="41" t="s">
        <v>524</v>
      </c>
      <c r="X183" s="41" t="s">
        <v>525</v>
      </c>
      <c r="Y183" s="41" t="s">
        <v>72</v>
      </c>
      <c r="Z183" s="41" t="s">
        <v>486</v>
      </c>
      <c r="AA183" s="41" t="s">
        <v>106</v>
      </c>
      <c r="AB183" s="41" t="s">
        <v>104</v>
      </c>
      <c r="AC183" s="41" t="s">
        <v>117</v>
      </c>
      <c r="AD183" s="41" t="s">
        <v>526</v>
      </c>
      <c r="AE183" s="41" t="s">
        <v>153</v>
      </c>
      <c r="AF183" s="42" t="s">
        <v>527</v>
      </c>
      <c r="AG183" s="41" t="s">
        <v>528</v>
      </c>
      <c r="AH183" s="171"/>
      <c r="AI183" s="171"/>
    </row>
    <row r="184" spans="1:35" ht="14.25">
      <c r="A184" s="39" t="s">
        <v>529</v>
      </c>
      <c r="B184" s="39">
        <v>20184226034</v>
      </c>
      <c r="C184" s="39">
        <v>89</v>
      </c>
      <c r="D184" s="39">
        <v>3</v>
      </c>
      <c r="E184" s="39">
        <v>89.80952380952381</v>
      </c>
      <c r="F184" s="39"/>
      <c r="G184" s="39"/>
      <c r="H184" s="39"/>
      <c r="I184" s="39"/>
      <c r="J184" s="39"/>
      <c r="K184" s="39">
        <v>0</v>
      </c>
      <c r="L184" s="39"/>
      <c r="M184" s="39"/>
      <c r="N184" s="39"/>
      <c r="O184" s="39">
        <v>60</v>
      </c>
      <c r="P184" s="39">
        <v>3.5850000000000004</v>
      </c>
      <c r="Q184" s="39">
        <v>18.565952380952382</v>
      </c>
      <c r="S184" s="175" t="s">
        <v>530</v>
      </c>
      <c r="T184" s="175">
        <v>20184226034</v>
      </c>
      <c r="U184" s="41">
        <v>89</v>
      </c>
      <c r="V184" s="175">
        <f>AVERAGE(U184:U195)</f>
        <v>89.625</v>
      </c>
      <c r="W184" s="43"/>
      <c r="X184" s="43"/>
      <c r="Y184" s="43"/>
      <c r="Z184" s="41"/>
      <c r="AA184" s="41"/>
      <c r="AB184" s="175">
        <f>SUM(AA184:AA195)</f>
        <v>0</v>
      </c>
      <c r="AC184" s="175" t="s">
        <v>531</v>
      </c>
      <c r="AD184" s="41"/>
      <c r="AE184" s="41"/>
      <c r="AF184" s="180"/>
      <c r="AG184" s="175">
        <f>SUM(AF184:AF195)</f>
        <v>0</v>
      </c>
      <c r="AH184" s="175">
        <f>V184*0.1+AB184*0.8+AG184*0.1</f>
        <v>8.9625000000000004</v>
      </c>
      <c r="AI184" s="175">
        <f>AH184*0.4</f>
        <v>3.5850000000000004</v>
      </c>
    </row>
    <row r="185" spans="1:35" ht="14.25">
      <c r="A185" s="39"/>
      <c r="B185" s="39"/>
      <c r="C185" s="39">
        <v>83</v>
      </c>
      <c r="D185" s="39">
        <v>3</v>
      </c>
      <c r="E185" s="39"/>
      <c r="F185" s="39"/>
      <c r="G185" s="39"/>
      <c r="H185" s="39"/>
      <c r="I185" s="39"/>
      <c r="J185" s="39"/>
      <c r="K185" s="39"/>
      <c r="L185" s="39"/>
      <c r="M185" s="39"/>
      <c r="N185" s="39"/>
      <c r="O185" s="39"/>
      <c r="P185" s="39"/>
      <c r="Q185" s="39"/>
      <c r="S185" s="175"/>
      <c r="T185" s="175"/>
      <c r="U185" s="44">
        <v>83</v>
      </c>
      <c r="V185" s="175"/>
      <c r="W185" s="43"/>
      <c r="X185" s="43"/>
      <c r="Y185" s="43"/>
      <c r="Z185" s="41"/>
      <c r="AA185" s="41"/>
      <c r="AB185" s="175"/>
      <c r="AC185" s="175"/>
      <c r="AD185" s="41"/>
      <c r="AE185" s="41"/>
      <c r="AF185" s="180"/>
      <c r="AG185" s="175"/>
      <c r="AH185" s="175"/>
      <c r="AI185" s="175"/>
    </row>
    <row r="186" spans="1:35" ht="14.25">
      <c r="A186" s="39"/>
      <c r="B186" s="39"/>
      <c r="C186" s="39">
        <v>89</v>
      </c>
      <c r="D186" s="39">
        <v>3</v>
      </c>
      <c r="E186" s="39"/>
      <c r="F186" s="39"/>
      <c r="G186" s="39"/>
      <c r="H186" s="39"/>
      <c r="I186" s="39"/>
      <c r="J186" s="39"/>
      <c r="K186" s="39"/>
      <c r="L186" s="39"/>
      <c r="M186" s="39"/>
      <c r="N186" s="39"/>
      <c r="O186" s="39"/>
      <c r="P186" s="39"/>
      <c r="Q186" s="39"/>
      <c r="S186" s="175"/>
      <c r="T186" s="175"/>
      <c r="U186" s="41">
        <v>89</v>
      </c>
      <c r="V186" s="175"/>
      <c r="W186" s="43"/>
      <c r="X186" s="43"/>
      <c r="Y186" s="43"/>
      <c r="Z186" s="41"/>
      <c r="AA186" s="41"/>
      <c r="AB186" s="175"/>
      <c r="AC186" s="175"/>
      <c r="AD186" s="41"/>
      <c r="AE186" s="41"/>
      <c r="AF186" s="180"/>
      <c r="AG186" s="175"/>
      <c r="AH186" s="175"/>
      <c r="AI186" s="175"/>
    </row>
    <row r="187" spans="1:35" ht="14.25">
      <c r="A187" s="39"/>
      <c r="B187" s="39"/>
      <c r="C187" s="39">
        <v>94</v>
      </c>
      <c r="D187" s="39">
        <v>3</v>
      </c>
      <c r="E187" s="39"/>
      <c r="F187" s="39"/>
      <c r="G187" s="39"/>
      <c r="H187" s="39"/>
      <c r="I187" s="39"/>
      <c r="J187" s="39"/>
      <c r="K187" s="39"/>
      <c r="L187" s="39"/>
      <c r="M187" s="39"/>
      <c r="N187" s="39"/>
      <c r="O187" s="39"/>
      <c r="P187" s="39"/>
      <c r="Q187" s="39"/>
      <c r="S187" s="175"/>
      <c r="T187" s="175"/>
      <c r="U187" s="41">
        <v>94</v>
      </c>
      <c r="V187" s="175"/>
      <c r="W187" s="43"/>
      <c r="X187" s="43"/>
      <c r="Y187" s="43"/>
      <c r="Z187" s="41"/>
      <c r="AA187" s="41"/>
      <c r="AB187" s="175"/>
      <c r="AC187" s="175"/>
      <c r="AD187" s="41"/>
      <c r="AE187" s="41"/>
      <c r="AF187" s="180"/>
      <c r="AG187" s="175"/>
      <c r="AH187" s="175"/>
      <c r="AI187" s="175"/>
    </row>
    <row r="188" spans="1:35" ht="14.25">
      <c r="A188" s="39"/>
      <c r="B188" s="39"/>
      <c r="C188" s="39">
        <v>93</v>
      </c>
      <c r="D188" s="39">
        <v>3</v>
      </c>
      <c r="E188" s="39"/>
      <c r="F188" s="39"/>
      <c r="G188" s="39"/>
      <c r="H188" s="39"/>
      <c r="I188" s="39"/>
      <c r="J188" s="39"/>
      <c r="K188" s="39"/>
      <c r="L188" s="39"/>
      <c r="M188" s="39"/>
      <c r="N188" s="39"/>
      <c r="O188" s="39"/>
      <c r="P188" s="39"/>
      <c r="Q188" s="39"/>
      <c r="S188" s="175"/>
      <c r="T188" s="175"/>
      <c r="U188" s="41">
        <v>93</v>
      </c>
      <c r="V188" s="175"/>
      <c r="W188" s="43"/>
      <c r="X188" s="43"/>
      <c r="Y188" s="43"/>
      <c r="Z188" s="41"/>
      <c r="AA188" s="41"/>
      <c r="AB188" s="175"/>
      <c r="AC188" s="175" t="s">
        <v>157</v>
      </c>
      <c r="AD188" s="41"/>
      <c r="AE188" s="41"/>
      <c r="AF188" s="180"/>
      <c r="AG188" s="175"/>
      <c r="AH188" s="175"/>
      <c r="AI188" s="175"/>
    </row>
    <row r="189" spans="1:35" ht="14.25">
      <c r="A189" s="39"/>
      <c r="B189" s="39"/>
      <c r="C189" s="39">
        <v>93</v>
      </c>
      <c r="D189" s="39">
        <v>3</v>
      </c>
      <c r="E189" s="39"/>
      <c r="F189" s="39"/>
      <c r="G189" s="39"/>
      <c r="H189" s="39"/>
      <c r="I189" s="39"/>
      <c r="J189" s="39"/>
      <c r="K189" s="39"/>
      <c r="L189" s="39"/>
      <c r="M189" s="39"/>
      <c r="N189" s="39"/>
      <c r="O189" s="39"/>
      <c r="P189" s="39"/>
      <c r="Q189" s="39"/>
      <c r="S189" s="175"/>
      <c r="T189" s="175"/>
      <c r="U189" s="41">
        <v>93</v>
      </c>
      <c r="V189" s="175"/>
      <c r="W189" s="43"/>
      <c r="X189" s="43"/>
      <c r="Y189" s="43"/>
      <c r="Z189" s="41"/>
      <c r="AA189" s="41"/>
      <c r="AB189" s="175"/>
      <c r="AC189" s="175"/>
      <c r="AD189" s="41"/>
      <c r="AE189" s="41"/>
      <c r="AF189" s="180"/>
      <c r="AG189" s="175"/>
      <c r="AH189" s="175"/>
      <c r="AI189" s="175"/>
    </row>
    <row r="190" spans="1:35" ht="14.25">
      <c r="A190" s="39"/>
      <c r="B190" s="39"/>
      <c r="C190" s="39">
        <v>87</v>
      </c>
      <c r="D190" s="39">
        <v>2</v>
      </c>
      <c r="E190" s="39"/>
      <c r="F190" s="39"/>
      <c r="G190" s="39"/>
      <c r="H190" s="39"/>
      <c r="I190" s="39"/>
      <c r="J190" s="39"/>
      <c r="K190" s="39"/>
      <c r="L190" s="39"/>
      <c r="M190" s="39"/>
      <c r="N190" s="39"/>
      <c r="O190" s="39"/>
      <c r="P190" s="39"/>
      <c r="Q190" s="39"/>
      <c r="S190" s="175"/>
      <c r="T190" s="175"/>
      <c r="U190" s="41">
        <v>87</v>
      </c>
      <c r="V190" s="175"/>
      <c r="W190" s="43"/>
      <c r="X190" s="43"/>
      <c r="Y190" s="43"/>
      <c r="Z190" s="41"/>
      <c r="AA190" s="41"/>
      <c r="AB190" s="175"/>
      <c r="AC190" s="175"/>
      <c r="AD190" s="41"/>
      <c r="AE190" s="41"/>
      <c r="AF190" s="180"/>
      <c r="AG190" s="175"/>
      <c r="AH190" s="175"/>
      <c r="AI190" s="175"/>
    </row>
    <row r="191" spans="1:35" ht="14.25">
      <c r="A191" s="39"/>
      <c r="B191" s="39"/>
      <c r="C191" s="39">
        <v>89</v>
      </c>
      <c r="D191" s="39">
        <v>1</v>
      </c>
      <c r="E191" s="39"/>
      <c r="F191" s="39"/>
      <c r="G191" s="39"/>
      <c r="H191" s="39"/>
      <c r="I191" s="39"/>
      <c r="J191" s="39"/>
      <c r="K191" s="39"/>
      <c r="L191" s="39"/>
      <c r="M191" s="39"/>
      <c r="N191" s="39"/>
      <c r="O191" s="39"/>
      <c r="P191" s="39"/>
      <c r="Q191" s="39"/>
      <c r="S191" s="175"/>
      <c r="T191" s="175"/>
      <c r="U191" s="41">
        <v>89</v>
      </c>
      <c r="V191" s="175"/>
      <c r="W191" s="43"/>
      <c r="X191" s="43"/>
      <c r="Y191" s="43"/>
      <c r="Z191" s="41"/>
      <c r="AA191" s="41"/>
      <c r="AB191" s="175"/>
      <c r="AC191" s="175"/>
      <c r="AD191" s="41"/>
      <c r="AE191" s="41"/>
      <c r="AF191" s="180"/>
      <c r="AG191" s="175"/>
      <c r="AH191" s="175"/>
      <c r="AI191" s="175"/>
    </row>
    <row r="192" spans="1:35" ht="14.25">
      <c r="S192" s="175"/>
      <c r="T192" s="175"/>
      <c r="U192" s="41"/>
      <c r="V192" s="175"/>
      <c r="W192" s="43"/>
      <c r="X192" s="43"/>
      <c r="Y192" s="43"/>
      <c r="Z192" s="41"/>
      <c r="AA192" s="41"/>
      <c r="AB192" s="175"/>
      <c r="AC192" s="175" t="s">
        <v>84</v>
      </c>
      <c r="AD192" s="41"/>
      <c r="AE192" s="41"/>
      <c r="AF192" s="180"/>
      <c r="AG192" s="175"/>
      <c r="AH192" s="175"/>
      <c r="AI192" s="175"/>
    </row>
    <row r="193" spans="1:35" ht="14.25">
      <c r="S193" s="175"/>
      <c r="T193" s="175"/>
      <c r="U193" s="41"/>
      <c r="V193" s="175"/>
      <c r="W193" s="43"/>
      <c r="X193" s="43"/>
      <c r="Y193" s="43"/>
      <c r="Z193" s="41"/>
      <c r="AA193" s="41"/>
      <c r="AB193" s="175"/>
      <c r="AC193" s="175"/>
      <c r="AD193" s="41"/>
      <c r="AE193" s="41"/>
      <c r="AF193" s="180"/>
      <c r="AG193" s="175"/>
      <c r="AH193" s="175"/>
      <c r="AI193" s="175"/>
    </row>
    <row r="194" spans="1:35" ht="14.25">
      <c r="S194" s="175"/>
      <c r="T194" s="175"/>
      <c r="U194" s="41"/>
      <c r="V194" s="175"/>
      <c r="W194" s="43"/>
      <c r="X194" s="43"/>
      <c r="Y194" s="43"/>
      <c r="Z194" s="41"/>
      <c r="AA194" s="41"/>
      <c r="AB194" s="175"/>
      <c r="AC194" s="175"/>
      <c r="AD194" s="41"/>
      <c r="AE194" s="41"/>
      <c r="AF194" s="180"/>
      <c r="AG194" s="175"/>
      <c r="AH194" s="175"/>
      <c r="AI194" s="175"/>
    </row>
    <row r="195" spans="1:35" ht="14.25">
      <c r="S195" s="175"/>
      <c r="T195" s="175"/>
      <c r="U195" s="41"/>
      <c r="V195" s="175"/>
      <c r="W195" s="43"/>
      <c r="X195" s="43"/>
      <c r="Y195" s="43"/>
      <c r="Z195" s="41"/>
      <c r="AA195" s="41"/>
      <c r="AB195" s="175"/>
      <c r="AC195" s="175"/>
      <c r="AD195" s="41"/>
      <c r="AE195" s="41"/>
      <c r="AF195" s="180"/>
      <c r="AG195" s="175"/>
      <c r="AH195" s="175"/>
      <c r="AI195" s="175"/>
    </row>
    <row r="196" spans="1:35" ht="14.25">
      <c r="S196" s="45"/>
      <c r="T196" s="45"/>
      <c r="U196" s="45"/>
      <c r="V196" s="45"/>
      <c r="W196" s="45"/>
      <c r="X196" s="45"/>
      <c r="Y196" s="45"/>
      <c r="Z196" s="45"/>
      <c r="AA196" s="45"/>
      <c r="AB196" s="45"/>
      <c r="AC196" s="45"/>
      <c r="AD196" s="45"/>
      <c r="AE196" s="45"/>
      <c r="AF196" s="46"/>
      <c r="AG196" s="45"/>
      <c r="AH196" s="45"/>
      <c r="AI196" s="45"/>
    </row>
    <row r="197" spans="1:35">
      <c r="A197" s="39" t="s">
        <v>61</v>
      </c>
      <c r="B197" s="39" t="s">
        <v>62</v>
      </c>
      <c r="C197" s="39" t="s">
        <v>268</v>
      </c>
      <c r="D197" s="39"/>
      <c r="E197" s="39"/>
      <c r="F197" s="39" t="s">
        <v>269</v>
      </c>
      <c r="G197" s="39"/>
      <c r="H197" s="39"/>
      <c r="I197" s="39"/>
      <c r="J197" s="39"/>
      <c r="K197" s="39"/>
      <c r="L197" s="39" t="s">
        <v>295</v>
      </c>
      <c r="M197" s="39"/>
      <c r="N197" s="39"/>
      <c r="O197" s="39"/>
      <c r="P197" s="39" t="s">
        <v>67</v>
      </c>
      <c r="Q197" s="39" t="s">
        <v>66</v>
      </c>
      <c r="S197" s="171" t="s">
        <v>61</v>
      </c>
      <c r="T197" s="171" t="s">
        <v>62</v>
      </c>
      <c r="U197" s="171" t="s">
        <v>97</v>
      </c>
      <c r="V197" s="171"/>
      <c r="W197" s="171" t="s">
        <v>532</v>
      </c>
      <c r="X197" s="171"/>
      <c r="Y197" s="171"/>
      <c r="Z197" s="171"/>
      <c r="AA197" s="171"/>
      <c r="AB197" s="171"/>
      <c r="AC197" s="171" t="s">
        <v>65</v>
      </c>
      <c r="AD197" s="171"/>
      <c r="AE197" s="171"/>
      <c r="AF197" s="171"/>
      <c r="AG197" s="171"/>
      <c r="AH197" s="171" t="s">
        <v>66</v>
      </c>
      <c r="AI197" s="171" t="s">
        <v>67</v>
      </c>
    </row>
    <row r="198" spans="1:35" ht="14.25">
      <c r="A198" s="39"/>
      <c r="B198" s="39"/>
      <c r="C198" s="39" t="s">
        <v>270</v>
      </c>
      <c r="D198" s="39" t="s">
        <v>296</v>
      </c>
      <c r="E198" s="39" t="s">
        <v>297</v>
      </c>
      <c r="F198" s="39" t="s">
        <v>272</v>
      </c>
      <c r="G198" s="39" t="s">
        <v>273</v>
      </c>
      <c r="H198" s="39" t="s">
        <v>274</v>
      </c>
      <c r="I198" s="39" t="s">
        <v>275</v>
      </c>
      <c r="J198" s="39" t="s">
        <v>276</v>
      </c>
      <c r="K198" s="39" t="s">
        <v>277</v>
      </c>
      <c r="L198" s="39" t="s">
        <v>279</v>
      </c>
      <c r="M198" s="39" t="s">
        <v>280</v>
      </c>
      <c r="N198" s="39" t="s">
        <v>276</v>
      </c>
      <c r="O198" s="39" t="s">
        <v>281</v>
      </c>
      <c r="P198" s="39"/>
      <c r="Q198" s="39"/>
      <c r="S198" s="171"/>
      <c r="T198" s="171"/>
      <c r="U198" s="40" t="s">
        <v>533</v>
      </c>
      <c r="V198" s="40" t="s">
        <v>534</v>
      </c>
      <c r="W198" s="41" t="s">
        <v>70</v>
      </c>
      <c r="X198" s="41" t="s">
        <v>71</v>
      </c>
      <c r="Y198" s="41" t="s">
        <v>515</v>
      </c>
      <c r="Z198" s="41" t="s">
        <v>535</v>
      </c>
      <c r="AA198" s="41" t="s">
        <v>518</v>
      </c>
      <c r="AB198" s="41" t="s">
        <v>104</v>
      </c>
      <c r="AC198" s="41" t="s">
        <v>536</v>
      </c>
      <c r="AD198" s="41" t="s">
        <v>118</v>
      </c>
      <c r="AE198" s="41" t="s">
        <v>537</v>
      </c>
      <c r="AF198" s="42" t="s">
        <v>106</v>
      </c>
      <c r="AG198" s="41" t="s">
        <v>80</v>
      </c>
      <c r="AH198" s="171"/>
      <c r="AI198" s="171"/>
    </row>
    <row r="199" spans="1:35" ht="14.25">
      <c r="A199" s="39" t="s">
        <v>538</v>
      </c>
      <c r="B199" s="39">
        <v>20184226035</v>
      </c>
      <c r="C199" s="39">
        <v>84</v>
      </c>
      <c r="D199" s="39">
        <v>3</v>
      </c>
      <c r="E199" s="39">
        <v>86.38095238095238</v>
      </c>
      <c r="F199" s="39"/>
      <c r="G199" s="39"/>
      <c r="H199" s="39"/>
      <c r="I199" s="39"/>
      <c r="J199" s="39"/>
      <c r="K199" s="39">
        <v>0</v>
      </c>
      <c r="L199" s="39"/>
      <c r="M199" s="39"/>
      <c r="N199" s="39"/>
      <c r="O199" s="39">
        <v>60</v>
      </c>
      <c r="P199" s="39">
        <v>3.4450000000000003</v>
      </c>
      <c r="Q199" s="39">
        <v>18.08309523809524</v>
      </c>
      <c r="S199" s="175" t="s">
        <v>539</v>
      </c>
      <c r="T199" s="175">
        <v>20184226035</v>
      </c>
      <c r="U199" s="41">
        <v>84</v>
      </c>
      <c r="V199" s="175">
        <f>AVERAGE(U199:U210)</f>
        <v>86.125</v>
      </c>
      <c r="W199" s="43"/>
      <c r="X199" s="43"/>
      <c r="Y199" s="43"/>
      <c r="Z199" s="41"/>
      <c r="AA199" s="41"/>
      <c r="AB199" s="175">
        <f>SUM(AA199:AA210)</f>
        <v>0</v>
      </c>
      <c r="AC199" s="175" t="s">
        <v>82</v>
      </c>
      <c r="AD199" s="41"/>
      <c r="AE199" s="41"/>
      <c r="AF199" s="180"/>
      <c r="AG199" s="175">
        <f>SUM(AF199:AF210)</f>
        <v>0</v>
      </c>
      <c r="AH199" s="175">
        <f>V199*0.1+AB199*0.8+AG199*0.1</f>
        <v>8.6125000000000007</v>
      </c>
      <c r="AI199" s="175">
        <f>AH199*0.4</f>
        <v>3.4450000000000003</v>
      </c>
    </row>
    <row r="200" spans="1:35" ht="14.25">
      <c r="A200" s="39"/>
      <c r="B200" s="39"/>
      <c r="C200" s="39">
        <v>92</v>
      </c>
      <c r="D200" s="39">
        <v>3</v>
      </c>
      <c r="E200" s="39"/>
      <c r="F200" s="39"/>
      <c r="G200" s="39"/>
      <c r="H200" s="39"/>
      <c r="I200" s="39"/>
      <c r="J200" s="39"/>
      <c r="K200" s="39"/>
      <c r="L200" s="39"/>
      <c r="M200" s="39"/>
      <c r="N200" s="39"/>
      <c r="O200" s="39"/>
      <c r="P200" s="39"/>
      <c r="Q200" s="39"/>
      <c r="S200" s="175"/>
      <c r="T200" s="175"/>
      <c r="U200" s="44">
        <v>92</v>
      </c>
      <c r="V200" s="175"/>
      <c r="W200" s="43"/>
      <c r="X200" s="43"/>
      <c r="Y200" s="43"/>
      <c r="Z200" s="41"/>
      <c r="AA200" s="41"/>
      <c r="AB200" s="175"/>
      <c r="AC200" s="175"/>
      <c r="AD200" s="41"/>
      <c r="AE200" s="41"/>
      <c r="AF200" s="180"/>
      <c r="AG200" s="175"/>
      <c r="AH200" s="175"/>
      <c r="AI200" s="175"/>
    </row>
    <row r="201" spans="1:35" ht="14.25">
      <c r="A201" s="39"/>
      <c r="B201" s="39"/>
      <c r="C201" s="39">
        <v>84</v>
      </c>
      <c r="D201" s="39">
        <v>3</v>
      </c>
      <c r="E201" s="39"/>
      <c r="F201" s="39"/>
      <c r="G201" s="39"/>
      <c r="H201" s="39"/>
      <c r="I201" s="39"/>
      <c r="J201" s="39"/>
      <c r="K201" s="39"/>
      <c r="L201" s="39"/>
      <c r="M201" s="39"/>
      <c r="N201" s="39"/>
      <c r="O201" s="39"/>
      <c r="P201" s="39"/>
      <c r="Q201" s="39"/>
      <c r="S201" s="175"/>
      <c r="T201" s="175"/>
      <c r="U201" s="41">
        <v>84</v>
      </c>
      <c r="V201" s="175"/>
      <c r="W201" s="43"/>
      <c r="X201" s="43"/>
      <c r="Y201" s="43"/>
      <c r="Z201" s="41"/>
      <c r="AA201" s="41"/>
      <c r="AB201" s="175"/>
      <c r="AC201" s="175"/>
      <c r="AD201" s="41"/>
      <c r="AE201" s="41"/>
      <c r="AF201" s="180"/>
      <c r="AG201" s="175"/>
      <c r="AH201" s="175"/>
      <c r="AI201" s="175"/>
    </row>
    <row r="202" spans="1:35" ht="14.25">
      <c r="A202" s="39"/>
      <c r="B202" s="39"/>
      <c r="C202" s="39">
        <v>89</v>
      </c>
      <c r="D202" s="39">
        <v>3</v>
      </c>
      <c r="E202" s="39"/>
      <c r="F202" s="39"/>
      <c r="G202" s="39"/>
      <c r="H202" s="39"/>
      <c r="I202" s="39"/>
      <c r="J202" s="39"/>
      <c r="K202" s="39"/>
      <c r="L202" s="39"/>
      <c r="M202" s="39"/>
      <c r="N202" s="39"/>
      <c r="O202" s="39"/>
      <c r="P202" s="39"/>
      <c r="Q202" s="39"/>
      <c r="S202" s="175"/>
      <c r="T202" s="175"/>
      <c r="U202" s="41">
        <v>89</v>
      </c>
      <c r="V202" s="175"/>
      <c r="W202" s="43"/>
      <c r="X202" s="43"/>
      <c r="Y202" s="43"/>
      <c r="Z202" s="41"/>
      <c r="AA202" s="41"/>
      <c r="AB202" s="175"/>
      <c r="AC202" s="175"/>
      <c r="AD202" s="41"/>
      <c r="AE202" s="41"/>
      <c r="AF202" s="180"/>
      <c r="AG202" s="175"/>
      <c r="AH202" s="175"/>
      <c r="AI202" s="175"/>
    </row>
    <row r="203" spans="1:35" ht="14.25">
      <c r="A203" s="39"/>
      <c r="B203" s="39"/>
      <c r="C203" s="39">
        <v>79</v>
      </c>
      <c r="D203" s="39">
        <v>3</v>
      </c>
      <c r="E203" s="39"/>
      <c r="F203" s="39"/>
      <c r="G203" s="39"/>
      <c r="H203" s="39"/>
      <c r="I203" s="39"/>
      <c r="J203" s="39"/>
      <c r="K203" s="39"/>
      <c r="L203" s="39"/>
      <c r="M203" s="39"/>
      <c r="N203" s="39"/>
      <c r="O203" s="39"/>
      <c r="P203" s="39"/>
      <c r="Q203" s="39"/>
      <c r="S203" s="175"/>
      <c r="T203" s="175"/>
      <c r="U203" s="41">
        <v>79</v>
      </c>
      <c r="V203" s="175"/>
      <c r="W203" s="43"/>
      <c r="X203" s="43"/>
      <c r="Y203" s="43"/>
      <c r="Z203" s="41"/>
      <c r="AA203" s="41"/>
      <c r="AB203" s="175"/>
      <c r="AC203" s="175" t="s">
        <v>540</v>
      </c>
      <c r="AD203" s="41"/>
      <c r="AE203" s="41"/>
      <c r="AF203" s="180"/>
      <c r="AG203" s="175"/>
      <c r="AH203" s="175"/>
      <c r="AI203" s="175"/>
    </row>
    <row r="204" spans="1:35" ht="14.25">
      <c r="A204" s="39"/>
      <c r="B204" s="39"/>
      <c r="C204" s="39">
        <v>91</v>
      </c>
      <c r="D204" s="39">
        <v>3</v>
      </c>
      <c r="E204" s="39"/>
      <c r="F204" s="39"/>
      <c r="G204" s="39"/>
      <c r="H204" s="39"/>
      <c r="I204" s="39"/>
      <c r="J204" s="39"/>
      <c r="K204" s="39"/>
      <c r="L204" s="39"/>
      <c r="M204" s="39"/>
      <c r="N204" s="39"/>
      <c r="O204" s="39"/>
      <c r="P204" s="39"/>
      <c r="Q204" s="39"/>
      <c r="S204" s="175"/>
      <c r="T204" s="175"/>
      <c r="U204" s="41">
        <v>91</v>
      </c>
      <c r="V204" s="175"/>
      <c r="W204" s="43"/>
      <c r="X204" s="43"/>
      <c r="Y204" s="43"/>
      <c r="Z204" s="41"/>
      <c r="AA204" s="41"/>
      <c r="AB204" s="175"/>
      <c r="AC204" s="175"/>
      <c r="AD204" s="41"/>
      <c r="AE204" s="41"/>
      <c r="AF204" s="180"/>
      <c r="AG204" s="175"/>
      <c r="AH204" s="175"/>
      <c r="AI204" s="175"/>
    </row>
    <row r="205" spans="1:35" ht="14.25">
      <c r="A205" s="39"/>
      <c r="B205" s="39"/>
      <c r="C205" s="39">
        <v>87</v>
      </c>
      <c r="D205" s="39">
        <v>2</v>
      </c>
      <c r="E205" s="39"/>
      <c r="F205" s="39"/>
      <c r="G205" s="39"/>
      <c r="H205" s="39"/>
      <c r="I205" s="39"/>
      <c r="J205" s="39"/>
      <c r="K205" s="39"/>
      <c r="L205" s="39"/>
      <c r="M205" s="39"/>
      <c r="N205" s="39"/>
      <c r="O205" s="39"/>
      <c r="P205" s="39"/>
      <c r="Q205" s="39"/>
      <c r="S205" s="175"/>
      <c r="T205" s="175"/>
      <c r="U205" s="41">
        <v>87</v>
      </c>
      <c r="V205" s="175"/>
      <c r="W205" s="43"/>
      <c r="X205" s="43"/>
      <c r="Y205" s="43"/>
      <c r="Z205" s="41"/>
      <c r="AA205" s="41"/>
      <c r="AB205" s="175"/>
      <c r="AC205" s="175"/>
      <c r="AD205" s="41"/>
      <c r="AE205" s="41"/>
      <c r="AF205" s="180"/>
      <c r="AG205" s="175"/>
      <c r="AH205" s="175"/>
      <c r="AI205" s="175"/>
    </row>
    <row r="206" spans="1:35" ht="14.25">
      <c r="A206" s="39"/>
      <c r="B206" s="39"/>
      <c r="C206" s="39">
        <v>83</v>
      </c>
      <c r="D206" s="39">
        <v>1</v>
      </c>
      <c r="E206" s="39"/>
      <c r="F206" s="39"/>
      <c r="G206" s="39"/>
      <c r="H206" s="39"/>
      <c r="I206" s="39"/>
      <c r="J206" s="39"/>
      <c r="K206" s="39"/>
      <c r="L206" s="39"/>
      <c r="M206" s="39"/>
      <c r="N206" s="39"/>
      <c r="O206" s="39"/>
      <c r="P206" s="39"/>
      <c r="Q206" s="39"/>
      <c r="S206" s="175"/>
      <c r="T206" s="175"/>
      <c r="U206" s="41">
        <v>83</v>
      </c>
      <c r="V206" s="175"/>
      <c r="W206" s="43"/>
      <c r="X206" s="43"/>
      <c r="Y206" s="43"/>
      <c r="Z206" s="41"/>
      <c r="AA206" s="41"/>
      <c r="AB206" s="175"/>
      <c r="AC206" s="175"/>
      <c r="AD206" s="41"/>
      <c r="AE206" s="41"/>
      <c r="AF206" s="180"/>
      <c r="AG206" s="175"/>
      <c r="AH206" s="175"/>
      <c r="AI206" s="175"/>
    </row>
    <row r="207" spans="1:35" ht="14.25">
      <c r="S207" s="175"/>
      <c r="T207" s="175"/>
      <c r="U207" s="41"/>
      <c r="V207" s="175"/>
      <c r="W207" s="43"/>
      <c r="X207" s="43"/>
      <c r="Y207" s="43"/>
      <c r="Z207" s="41"/>
      <c r="AA207" s="41"/>
      <c r="AB207" s="175"/>
      <c r="AC207" s="175" t="s">
        <v>84</v>
      </c>
      <c r="AD207" s="41"/>
      <c r="AE207" s="41"/>
      <c r="AF207" s="180"/>
      <c r="AG207" s="175"/>
      <c r="AH207" s="175"/>
      <c r="AI207" s="175"/>
    </row>
    <row r="208" spans="1:35" ht="14.25">
      <c r="S208" s="175"/>
      <c r="T208" s="175"/>
      <c r="U208" s="41"/>
      <c r="V208" s="175"/>
      <c r="W208" s="43"/>
      <c r="X208" s="43"/>
      <c r="Y208" s="43"/>
      <c r="Z208" s="41"/>
      <c r="AA208" s="41"/>
      <c r="AB208" s="175"/>
      <c r="AC208" s="175"/>
      <c r="AD208" s="41"/>
      <c r="AE208" s="41"/>
      <c r="AF208" s="180"/>
      <c r="AG208" s="175"/>
      <c r="AH208" s="175"/>
      <c r="AI208" s="175"/>
    </row>
    <row r="209" spans="1:35" ht="14.25">
      <c r="S209" s="175"/>
      <c r="T209" s="175"/>
      <c r="U209" s="41"/>
      <c r="V209" s="175"/>
      <c r="W209" s="43"/>
      <c r="X209" s="43"/>
      <c r="Y209" s="43"/>
      <c r="Z209" s="41"/>
      <c r="AA209" s="41"/>
      <c r="AB209" s="175"/>
      <c r="AC209" s="175"/>
      <c r="AD209" s="41"/>
      <c r="AE209" s="41"/>
      <c r="AF209" s="180"/>
      <c r="AG209" s="175"/>
      <c r="AH209" s="175"/>
      <c r="AI209" s="175"/>
    </row>
    <row r="210" spans="1:35" ht="14.25">
      <c r="S210" s="175"/>
      <c r="T210" s="175"/>
      <c r="U210" s="41"/>
      <c r="V210" s="175"/>
      <c r="W210" s="43"/>
      <c r="X210" s="43"/>
      <c r="Y210" s="43"/>
      <c r="Z210" s="41"/>
      <c r="AA210" s="41"/>
      <c r="AB210" s="175"/>
      <c r="AC210" s="175"/>
      <c r="AD210" s="41"/>
      <c r="AE210" s="41"/>
      <c r="AF210" s="180"/>
      <c r="AG210" s="175"/>
      <c r="AH210" s="175"/>
      <c r="AI210" s="175"/>
    </row>
    <row r="211" spans="1:35" ht="14.25">
      <c r="S211" s="45"/>
      <c r="T211" s="45"/>
      <c r="U211" s="45"/>
      <c r="V211" s="45"/>
      <c r="W211" s="45"/>
      <c r="X211" s="45"/>
      <c r="Y211" s="45"/>
      <c r="Z211" s="45"/>
      <c r="AA211" s="45"/>
      <c r="AB211" s="45"/>
      <c r="AC211" s="45"/>
      <c r="AD211" s="45"/>
      <c r="AE211" s="45"/>
      <c r="AF211" s="46"/>
      <c r="AG211" s="45"/>
      <c r="AH211" s="45"/>
      <c r="AI211" s="45"/>
    </row>
    <row r="212" spans="1:35">
      <c r="A212" s="39" t="s">
        <v>61</v>
      </c>
      <c r="B212" s="39" t="s">
        <v>62</v>
      </c>
      <c r="C212" s="39" t="s">
        <v>268</v>
      </c>
      <c r="D212" s="39"/>
      <c r="E212" s="39"/>
      <c r="F212" s="39" t="s">
        <v>269</v>
      </c>
      <c r="G212" s="39"/>
      <c r="H212" s="39"/>
      <c r="I212" s="39"/>
      <c r="J212" s="39"/>
      <c r="K212" s="39"/>
      <c r="L212" s="39" t="s">
        <v>295</v>
      </c>
      <c r="M212" s="39"/>
      <c r="N212" s="39"/>
      <c r="O212" s="39"/>
      <c r="P212" s="39" t="s">
        <v>67</v>
      </c>
      <c r="Q212" s="39" t="s">
        <v>66</v>
      </c>
      <c r="S212" s="171" t="s">
        <v>61</v>
      </c>
      <c r="T212" s="171" t="s">
        <v>62</v>
      </c>
      <c r="U212" s="171" t="s">
        <v>541</v>
      </c>
      <c r="V212" s="171"/>
      <c r="W212" s="171" t="s">
        <v>542</v>
      </c>
      <c r="X212" s="171"/>
      <c r="Y212" s="171"/>
      <c r="Z212" s="171"/>
      <c r="AA212" s="171"/>
      <c r="AB212" s="171"/>
      <c r="AC212" s="171" t="s">
        <v>65</v>
      </c>
      <c r="AD212" s="171"/>
      <c r="AE212" s="171"/>
      <c r="AF212" s="171"/>
      <c r="AG212" s="171"/>
      <c r="AH212" s="171" t="s">
        <v>66</v>
      </c>
      <c r="AI212" s="171" t="s">
        <v>67</v>
      </c>
    </row>
    <row r="213" spans="1:35" ht="14.25">
      <c r="A213" s="39"/>
      <c r="B213" s="39"/>
      <c r="C213" s="39" t="s">
        <v>270</v>
      </c>
      <c r="D213" s="39" t="s">
        <v>296</v>
      </c>
      <c r="E213" s="39" t="s">
        <v>297</v>
      </c>
      <c r="F213" s="39" t="s">
        <v>272</v>
      </c>
      <c r="G213" s="39" t="s">
        <v>273</v>
      </c>
      <c r="H213" s="39" t="s">
        <v>274</v>
      </c>
      <c r="I213" s="39" t="s">
        <v>275</v>
      </c>
      <c r="J213" s="39" t="s">
        <v>276</v>
      </c>
      <c r="K213" s="39" t="s">
        <v>277</v>
      </c>
      <c r="L213" s="39" t="s">
        <v>279</v>
      </c>
      <c r="M213" s="39" t="s">
        <v>280</v>
      </c>
      <c r="N213" s="39" t="s">
        <v>276</v>
      </c>
      <c r="O213" s="39" t="s">
        <v>281</v>
      </c>
      <c r="P213" s="39"/>
      <c r="Q213" s="39"/>
      <c r="S213" s="171"/>
      <c r="T213" s="171"/>
      <c r="U213" s="40" t="s">
        <v>68</v>
      </c>
      <c r="V213" s="40" t="s">
        <v>114</v>
      </c>
      <c r="W213" s="41" t="s">
        <v>70</v>
      </c>
      <c r="X213" s="41" t="s">
        <v>525</v>
      </c>
      <c r="Y213" s="41" t="s">
        <v>72</v>
      </c>
      <c r="Z213" s="41" t="s">
        <v>543</v>
      </c>
      <c r="AA213" s="41" t="s">
        <v>106</v>
      </c>
      <c r="AB213" s="41" t="s">
        <v>544</v>
      </c>
      <c r="AC213" s="41" t="s">
        <v>117</v>
      </c>
      <c r="AD213" s="41" t="s">
        <v>118</v>
      </c>
      <c r="AE213" s="41" t="s">
        <v>545</v>
      </c>
      <c r="AF213" s="42" t="s">
        <v>518</v>
      </c>
      <c r="AG213" s="41" t="s">
        <v>546</v>
      </c>
      <c r="AH213" s="171"/>
      <c r="AI213" s="171"/>
    </row>
    <row r="214" spans="1:35" ht="14.25">
      <c r="A214" s="39" t="s">
        <v>547</v>
      </c>
      <c r="B214" s="39">
        <v>20184226036</v>
      </c>
      <c r="C214" s="39">
        <v>99</v>
      </c>
      <c r="D214" s="39">
        <v>3</v>
      </c>
      <c r="E214" s="39">
        <v>92.523809523809518</v>
      </c>
      <c r="F214" s="39"/>
      <c r="G214" s="39"/>
      <c r="H214" s="39"/>
      <c r="I214" s="39"/>
      <c r="J214" s="39"/>
      <c r="K214" s="39">
        <v>0</v>
      </c>
      <c r="L214" s="39" t="s">
        <v>436</v>
      </c>
      <c r="M214" s="39" t="s">
        <v>548</v>
      </c>
      <c r="N214" s="39">
        <v>5</v>
      </c>
      <c r="O214" s="39">
        <v>65</v>
      </c>
      <c r="P214" s="39">
        <v>3.8800000000000008</v>
      </c>
      <c r="Q214" s="39">
        <v>19.632380952380952</v>
      </c>
      <c r="S214" s="175" t="s">
        <v>549</v>
      </c>
      <c r="T214" s="175">
        <v>20184226036</v>
      </c>
      <c r="U214" s="41">
        <v>99</v>
      </c>
      <c r="V214" s="175">
        <f>AVERAGE(U214:U225)</f>
        <v>92</v>
      </c>
      <c r="W214" s="43"/>
      <c r="X214" s="43"/>
      <c r="Y214" s="43"/>
      <c r="Z214" s="41"/>
      <c r="AA214" s="41"/>
      <c r="AB214" s="175">
        <f>SUM(AA214:AA225)</f>
        <v>0</v>
      </c>
      <c r="AC214" s="175" t="s">
        <v>550</v>
      </c>
      <c r="AD214" s="41" t="s">
        <v>346</v>
      </c>
      <c r="AE214" s="41" t="s">
        <v>551</v>
      </c>
      <c r="AF214" s="179">
        <v>5</v>
      </c>
      <c r="AG214" s="175">
        <f>SUM(AF214:AF225)</f>
        <v>5</v>
      </c>
      <c r="AH214" s="175">
        <f>V214*0.1+AB214*0.8+AG214*0.1</f>
        <v>9.7000000000000011</v>
      </c>
      <c r="AI214" s="175">
        <f>AH214*0.4</f>
        <v>3.8800000000000008</v>
      </c>
    </row>
    <row r="215" spans="1:35" ht="14.25">
      <c r="A215" s="39"/>
      <c r="B215" s="39"/>
      <c r="C215" s="39">
        <v>95</v>
      </c>
      <c r="D215" s="39">
        <v>3</v>
      </c>
      <c r="E215" s="39"/>
      <c r="F215" s="39"/>
      <c r="G215" s="39"/>
      <c r="H215" s="39"/>
      <c r="I215" s="39"/>
      <c r="J215" s="39"/>
      <c r="K215" s="39"/>
      <c r="L215" s="39"/>
      <c r="M215" s="39"/>
      <c r="N215" s="39"/>
      <c r="O215" s="39"/>
      <c r="P215" s="39"/>
      <c r="Q215" s="39"/>
      <c r="S215" s="175"/>
      <c r="T215" s="175"/>
      <c r="U215" s="44">
        <v>95</v>
      </c>
      <c r="V215" s="175"/>
      <c r="W215" s="43"/>
      <c r="X215" s="43"/>
      <c r="Y215" s="43"/>
      <c r="Z215" s="41"/>
      <c r="AA215" s="41"/>
      <c r="AB215" s="175"/>
      <c r="AC215" s="175"/>
      <c r="AD215" s="41"/>
      <c r="AE215" s="41"/>
      <c r="AF215" s="179"/>
      <c r="AG215" s="175"/>
      <c r="AH215" s="175"/>
      <c r="AI215" s="175"/>
    </row>
    <row r="216" spans="1:35" ht="14.25">
      <c r="A216" s="39"/>
      <c r="B216" s="39"/>
      <c r="C216" s="39">
        <v>91</v>
      </c>
      <c r="D216" s="39">
        <v>3</v>
      </c>
      <c r="E216" s="39"/>
      <c r="F216" s="39"/>
      <c r="G216" s="39"/>
      <c r="H216" s="39"/>
      <c r="I216" s="39"/>
      <c r="J216" s="39"/>
      <c r="K216" s="39"/>
      <c r="L216" s="39"/>
      <c r="M216" s="39"/>
      <c r="N216" s="39"/>
      <c r="O216" s="39"/>
      <c r="P216" s="39"/>
      <c r="Q216" s="39"/>
      <c r="S216" s="175"/>
      <c r="T216" s="175"/>
      <c r="U216" s="41">
        <v>91</v>
      </c>
      <c r="V216" s="175"/>
      <c r="W216" s="43"/>
      <c r="X216" s="43"/>
      <c r="Y216" s="43"/>
      <c r="Z216" s="41"/>
      <c r="AA216" s="41"/>
      <c r="AB216" s="175"/>
      <c r="AC216" s="175"/>
      <c r="AD216" s="41"/>
      <c r="AE216" s="41"/>
      <c r="AF216" s="179"/>
      <c r="AG216" s="175"/>
      <c r="AH216" s="175"/>
      <c r="AI216" s="175"/>
    </row>
    <row r="217" spans="1:35" ht="14.25">
      <c r="A217" s="39"/>
      <c r="B217" s="39"/>
      <c r="C217" s="39">
        <v>90</v>
      </c>
      <c r="D217" s="39">
        <v>3</v>
      </c>
      <c r="E217" s="39"/>
      <c r="F217" s="39"/>
      <c r="G217" s="39"/>
      <c r="H217" s="39"/>
      <c r="I217" s="39"/>
      <c r="J217" s="39"/>
      <c r="K217" s="39"/>
      <c r="L217" s="39"/>
      <c r="M217" s="39"/>
      <c r="N217" s="39"/>
      <c r="O217" s="39"/>
      <c r="P217" s="39"/>
      <c r="Q217" s="39"/>
      <c r="S217" s="175"/>
      <c r="T217" s="175"/>
      <c r="U217" s="41">
        <v>90</v>
      </c>
      <c r="V217" s="175"/>
      <c r="W217" s="43"/>
      <c r="X217" s="43"/>
      <c r="Y217" s="43"/>
      <c r="Z217" s="41"/>
      <c r="AA217" s="41"/>
      <c r="AB217" s="175"/>
      <c r="AC217" s="175"/>
      <c r="AD217" s="41"/>
      <c r="AE217" s="41"/>
      <c r="AF217" s="179"/>
      <c r="AG217" s="175"/>
      <c r="AH217" s="175"/>
      <c r="AI217" s="175"/>
    </row>
    <row r="218" spans="1:35" ht="14.25">
      <c r="A218" s="39"/>
      <c r="B218" s="39"/>
      <c r="C218" s="39">
        <v>85</v>
      </c>
      <c r="D218" s="39">
        <v>3</v>
      </c>
      <c r="E218" s="39"/>
      <c r="F218" s="39"/>
      <c r="G218" s="39"/>
      <c r="H218" s="39"/>
      <c r="I218" s="39"/>
      <c r="J218" s="39"/>
      <c r="K218" s="39"/>
      <c r="L218" s="39"/>
      <c r="M218" s="39"/>
      <c r="N218" s="39"/>
      <c r="O218" s="39"/>
      <c r="P218" s="39"/>
      <c r="Q218" s="39"/>
      <c r="S218" s="175"/>
      <c r="T218" s="175"/>
      <c r="U218" s="41">
        <v>85</v>
      </c>
      <c r="V218" s="175"/>
      <c r="W218" s="43"/>
      <c r="X218" s="43"/>
      <c r="Y218" s="43"/>
      <c r="Z218" s="41"/>
      <c r="AA218" s="41"/>
      <c r="AB218" s="175"/>
      <c r="AC218" s="175" t="s">
        <v>552</v>
      </c>
      <c r="AD218" s="41"/>
      <c r="AE218" s="41"/>
      <c r="AF218" s="180"/>
      <c r="AG218" s="175"/>
      <c r="AH218" s="175"/>
      <c r="AI218" s="175"/>
    </row>
    <row r="219" spans="1:35" ht="14.25">
      <c r="A219" s="39"/>
      <c r="B219" s="39"/>
      <c r="C219" s="39">
        <v>100</v>
      </c>
      <c r="D219" s="39">
        <v>3</v>
      </c>
      <c r="E219" s="39"/>
      <c r="F219" s="39"/>
      <c r="G219" s="39"/>
      <c r="H219" s="39"/>
      <c r="I219" s="39"/>
      <c r="J219" s="39"/>
      <c r="K219" s="39"/>
      <c r="L219" s="39"/>
      <c r="M219" s="39"/>
      <c r="N219" s="39"/>
      <c r="O219" s="39"/>
      <c r="P219" s="39"/>
      <c r="Q219" s="39"/>
      <c r="S219" s="175"/>
      <c r="T219" s="175"/>
      <c r="U219" s="41">
        <v>100</v>
      </c>
      <c r="V219" s="175"/>
      <c r="W219" s="43"/>
      <c r="X219" s="43"/>
      <c r="Y219" s="43"/>
      <c r="Z219" s="41"/>
      <c r="AA219" s="41"/>
      <c r="AB219" s="175"/>
      <c r="AC219" s="175"/>
      <c r="AD219" s="41"/>
      <c r="AE219" s="41"/>
      <c r="AF219" s="180"/>
      <c r="AG219" s="175"/>
      <c r="AH219" s="175"/>
      <c r="AI219" s="175"/>
    </row>
    <row r="220" spans="1:35" ht="14.25">
      <c r="A220" s="39"/>
      <c r="B220" s="39"/>
      <c r="C220" s="39">
        <v>87</v>
      </c>
      <c r="D220" s="39">
        <v>2</v>
      </c>
      <c r="E220" s="39"/>
      <c r="F220" s="39"/>
      <c r="G220" s="39"/>
      <c r="H220" s="39"/>
      <c r="I220" s="39"/>
      <c r="J220" s="39"/>
      <c r="K220" s="39"/>
      <c r="L220" s="39"/>
      <c r="M220" s="39"/>
      <c r="N220" s="39"/>
      <c r="O220" s="39"/>
      <c r="P220" s="39"/>
      <c r="Q220" s="39"/>
      <c r="S220" s="175"/>
      <c r="T220" s="175"/>
      <c r="U220" s="41">
        <v>87</v>
      </c>
      <c r="V220" s="175"/>
      <c r="W220" s="43"/>
      <c r="X220" s="43"/>
      <c r="Y220" s="43"/>
      <c r="Z220" s="41"/>
      <c r="AA220" s="41"/>
      <c r="AB220" s="175"/>
      <c r="AC220" s="175"/>
      <c r="AD220" s="41"/>
      <c r="AE220" s="41"/>
      <c r="AF220" s="180"/>
      <c r="AG220" s="175"/>
      <c r="AH220" s="175"/>
      <c r="AI220" s="175"/>
    </row>
    <row r="221" spans="1:35" ht="14.25">
      <c r="A221" s="39"/>
      <c r="B221" s="39"/>
      <c r="C221" s="39">
        <v>89</v>
      </c>
      <c r="D221" s="39">
        <v>1</v>
      </c>
      <c r="E221" s="39"/>
      <c r="F221" s="39"/>
      <c r="G221" s="39"/>
      <c r="H221" s="39"/>
      <c r="I221" s="39"/>
      <c r="J221" s="39"/>
      <c r="K221" s="39"/>
      <c r="L221" s="39"/>
      <c r="M221" s="39"/>
      <c r="N221" s="39"/>
      <c r="O221" s="39"/>
      <c r="P221" s="39"/>
      <c r="Q221" s="39"/>
      <c r="S221" s="175"/>
      <c r="T221" s="175"/>
      <c r="U221" s="41">
        <v>89</v>
      </c>
      <c r="V221" s="175"/>
      <c r="W221" s="43"/>
      <c r="X221" s="43"/>
      <c r="Y221" s="43"/>
      <c r="Z221" s="41"/>
      <c r="AA221" s="41"/>
      <c r="AB221" s="175"/>
      <c r="AC221" s="175"/>
      <c r="AD221" s="41"/>
      <c r="AE221" s="41"/>
      <c r="AF221" s="180"/>
      <c r="AG221" s="175"/>
      <c r="AH221" s="175"/>
      <c r="AI221" s="175"/>
    </row>
    <row r="222" spans="1:35" ht="14.25">
      <c r="S222" s="175"/>
      <c r="T222" s="175"/>
      <c r="U222" s="41"/>
      <c r="V222" s="175"/>
      <c r="W222" s="43"/>
      <c r="X222" s="43"/>
      <c r="Y222" s="43"/>
      <c r="Z222" s="41"/>
      <c r="AA222" s="41"/>
      <c r="AB222" s="175"/>
      <c r="AC222" s="175" t="s">
        <v>84</v>
      </c>
      <c r="AD222" s="41"/>
      <c r="AE222" s="41"/>
      <c r="AF222" s="180"/>
      <c r="AG222" s="175"/>
      <c r="AH222" s="175"/>
      <c r="AI222" s="175"/>
    </row>
    <row r="223" spans="1:35" ht="14.25">
      <c r="S223" s="175"/>
      <c r="T223" s="175"/>
      <c r="U223" s="41"/>
      <c r="V223" s="175"/>
      <c r="W223" s="43"/>
      <c r="X223" s="43"/>
      <c r="Y223" s="43"/>
      <c r="Z223" s="41"/>
      <c r="AA223" s="41"/>
      <c r="AB223" s="175"/>
      <c r="AC223" s="175"/>
      <c r="AD223" s="41"/>
      <c r="AE223" s="41"/>
      <c r="AF223" s="180"/>
      <c r="AG223" s="175"/>
      <c r="AH223" s="175"/>
      <c r="AI223" s="175"/>
    </row>
    <row r="224" spans="1:35" ht="14.25">
      <c r="S224" s="175"/>
      <c r="T224" s="175"/>
      <c r="U224" s="41"/>
      <c r="V224" s="175"/>
      <c r="W224" s="43"/>
      <c r="X224" s="43"/>
      <c r="Y224" s="43"/>
      <c r="Z224" s="41"/>
      <c r="AA224" s="41"/>
      <c r="AB224" s="175"/>
      <c r="AC224" s="175"/>
      <c r="AD224" s="41"/>
      <c r="AE224" s="41"/>
      <c r="AF224" s="180"/>
      <c r="AG224" s="175"/>
      <c r="AH224" s="175"/>
      <c r="AI224" s="175"/>
    </row>
    <row r="225" spans="1:35" ht="14.25">
      <c r="S225" s="175"/>
      <c r="T225" s="175"/>
      <c r="U225" s="41"/>
      <c r="V225" s="175"/>
      <c r="W225" s="43"/>
      <c r="X225" s="43"/>
      <c r="Y225" s="43"/>
      <c r="Z225" s="41"/>
      <c r="AA225" s="41"/>
      <c r="AB225" s="175"/>
      <c r="AC225" s="175"/>
      <c r="AD225" s="41"/>
      <c r="AE225" s="41"/>
      <c r="AF225" s="180"/>
      <c r="AG225" s="175"/>
      <c r="AH225" s="175"/>
      <c r="AI225" s="175"/>
    </row>
    <row r="226" spans="1:35" ht="14.25">
      <c r="S226" s="45"/>
      <c r="T226" s="45"/>
      <c r="U226" s="45"/>
      <c r="V226" s="45"/>
      <c r="W226" s="45"/>
      <c r="X226" s="45"/>
      <c r="Y226" s="45"/>
      <c r="Z226" s="45"/>
      <c r="AA226" s="45"/>
      <c r="AB226" s="45"/>
      <c r="AC226" s="45"/>
      <c r="AD226" s="45"/>
      <c r="AE226" s="45"/>
      <c r="AF226" s="46"/>
      <c r="AG226" s="45"/>
      <c r="AH226" s="45"/>
      <c r="AI226" s="45"/>
    </row>
    <row r="227" spans="1:35">
      <c r="A227" s="39" t="s">
        <v>61</v>
      </c>
      <c r="B227" s="39" t="s">
        <v>62</v>
      </c>
      <c r="C227" s="39" t="s">
        <v>268</v>
      </c>
      <c r="D227" s="39"/>
      <c r="E227" s="39"/>
      <c r="F227" s="39" t="s">
        <v>269</v>
      </c>
      <c r="G227" s="39"/>
      <c r="H227" s="39"/>
      <c r="I227" s="39"/>
      <c r="J227" s="39"/>
      <c r="K227" s="39"/>
      <c r="L227" s="39" t="s">
        <v>295</v>
      </c>
      <c r="M227" s="39"/>
      <c r="N227" s="39"/>
      <c r="O227" s="39"/>
      <c r="P227" s="39" t="s">
        <v>67</v>
      </c>
      <c r="Q227" s="39" t="s">
        <v>66</v>
      </c>
      <c r="S227" s="171" t="s">
        <v>61</v>
      </c>
      <c r="T227" s="171" t="s">
        <v>62</v>
      </c>
      <c r="U227" s="171" t="s">
        <v>511</v>
      </c>
      <c r="V227" s="171"/>
      <c r="W227" s="171" t="s">
        <v>553</v>
      </c>
      <c r="X227" s="171"/>
      <c r="Y227" s="171"/>
      <c r="Z227" s="171"/>
      <c r="AA227" s="171"/>
      <c r="AB227" s="171"/>
      <c r="AC227" s="171" t="s">
        <v>65</v>
      </c>
      <c r="AD227" s="171"/>
      <c r="AE227" s="171"/>
      <c r="AF227" s="171"/>
      <c r="AG227" s="171"/>
      <c r="AH227" s="171" t="s">
        <v>66</v>
      </c>
      <c r="AI227" s="171" t="s">
        <v>67</v>
      </c>
    </row>
    <row r="228" spans="1:35" ht="14.25">
      <c r="A228" s="39"/>
      <c r="B228" s="39"/>
      <c r="C228" s="39" t="s">
        <v>270</v>
      </c>
      <c r="D228" s="39" t="s">
        <v>296</v>
      </c>
      <c r="E228" s="39" t="s">
        <v>297</v>
      </c>
      <c r="F228" s="39" t="s">
        <v>272</v>
      </c>
      <c r="G228" s="39" t="s">
        <v>273</v>
      </c>
      <c r="H228" s="39" t="s">
        <v>274</v>
      </c>
      <c r="I228" s="39" t="s">
        <v>275</v>
      </c>
      <c r="J228" s="39" t="s">
        <v>276</v>
      </c>
      <c r="K228" s="39" t="s">
        <v>277</v>
      </c>
      <c r="L228" s="39" t="s">
        <v>279</v>
      </c>
      <c r="M228" s="39" t="s">
        <v>280</v>
      </c>
      <c r="N228" s="39" t="s">
        <v>276</v>
      </c>
      <c r="O228" s="39" t="s">
        <v>281</v>
      </c>
      <c r="P228" s="39"/>
      <c r="Q228" s="39"/>
      <c r="S228" s="171"/>
      <c r="T228" s="171"/>
      <c r="U228" s="40" t="s">
        <v>554</v>
      </c>
      <c r="V228" s="40" t="s">
        <v>513</v>
      </c>
      <c r="W228" s="41" t="s">
        <v>70</v>
      </c>
      <c r="X228" s="41" t="s">
        <v>71</v>
      </c>
      <c r="Y228" s="41" t="s">
        <v>555</v>
      </c>
      <c r="Z228" s="41" t="s">
        <v>103</v>
      </c>
      <c r="AA228" s="41" t="s">
        <v>518</v>
      </c>
      <c r="AB228" s="41" t="s">
        <v>517</v>
      </c>
      <c r="AC228" s="41" t="s">
        <v>117</v>
      </c>
      <c r="AD228" s="41" t="s">
        <v>118</v>
      </c>
      <c r="AE228" s="41" t="s">
        <v>153</v>
      </c>
      <c r="AF228" s="42" t="s">
        <v>518</v>
      </c>
      <c r="AG228" s="41" t="s">
        <v>80</v>
      </c>
      <c r="AH228" s="171"/>
      <c r="AI228" s="171"/>
    </row>
    <row r="229" spans="1:35" ht="14.25">
      <c r="A229" s="39" t="s">
        <v>556</v>
      </c>
      <c r="B229" s="39">
        <v>20184226037</v>
      </c>
      <c r="C229" s="39">
        <v>90</v>
      </c>
      <c r="D229" s="39">
        <v>3</v>
      </c>
      <c r="E229" s="39">
        <v>87.095238095238102</v>
      </c>
      <c r="F229" s="39"/>
      <c r="G229" s="39"/>
      <c r="H229" s="39"/>
      <c r="I229" s="39"/>
      <c r="J229" s="39"/>
      <c r="K229" s="39">
        <v>0</v>
      </c>
      <c r="L229" s="39"/>
      <c r="M229" s="39"/>
      <c r="N229" s="39"/>
      <c r="O229" s="39">
        <v>60</v>
      </c>
      <c r="P229" s="39">
        <v>3.49</v>
      </c>
      <c r="Q229" s="39">
        <v>18.199523809523811</v>
      </c>
      <c r="S229" s="175" t="s">
        <v>557</v>
      </c>
      <c r="T229" s="175">
        <v>20184226037</v>
      </c>
      <c r="U229" s="41">
        <v>90</v>
      </c>
      <c r="V229" s="175">
        <f>AVERAGE(U229:U240)</f>
        <v>87.25</v>
      </c>
      <c r="W229" s="43"/>
      <c r="X229" s="43"/>
      <c r="Y229" s="43"/>
      <c r="Z229" s="41"/>
      <c r="AA229" s="41"/>
      <c r="AB229" s="175">
        <f>SUM(AA229:AA240)</f>
        <v>0</v>
      </c>
      <c r="AC229" s="175" t="s">
        <v>506</v>
      </c>
      <c r="AD229" s="41"/>
      <c r="AE229" s="41"/>
      <c r="AF229" s="180"/>
      <c r="AG229" s="175">
        <f>SUM(AF229:AF240)</f>
        <v>0</v>
      </c>
      <c r="AH229" s="175">
        <f>V229*0.1+AB229*0.8+AG229*0.1</f>
        <v>8.7249999999999996</v>
      </c>
      <c r="AI229" s="175">
        <f>AH229*0.4</f>
        <v>3.49</v>
      </c>
    </row>
    <row r="230" spans="1:35" ht="14.25">
      <c r="A230" s="39"/>
      <c r="B230" s="39"/>
      <c r="C230" s="39">
        <v>82</v>
      </c>
      <c r="D230" s="39">
        <v>3</v>
      </c>
      <c r="E230" s="39"/>
      <c r="F230" s="39"/>
      <c r="G230" s="39"/>
      <c r="H230" s="39"/>
      <c r="I230" s="39"/>
      <c r="J230" s="39"/>
      <c r="K230" s="39"/>
      <c r="L230" s="39"/>
      <c r="M230" s="39"/>
      <c r="N230" s="39"/>
      <c r="O230" s="39"/>
      <c r="P230" s="39"/>
      <c r="Q230" s="39"/>
      <c r="S230" s="175"/>
      <c r="T230" s="175"/>
      <c r="U230" s="44">
        <v>82</v>
      </c>
      <c r="V230" s="175"/>
      <c r="W230" s="43"/>
      <c r="X230" s="43"/>
      <c r="Y230" s="43"/>
      <c r="Z230" s="41"/>
      <c r="AA230" s="41"/>
      <c r="AB230" s="175"/>
      <c r="AC230" s="175"/>
      <c r="AD230" s="41"/>
      <c r="AE230" s="41"/>
      <c r="AF230" s="180"/>
      <c r="AG230" s="175"/>
      <c r="AH230" s="175"/>
      <c r="AI230" s="175"/>
    </row>
    <row r="231" spans="1:35" ht="14.25">
      <c r="A231" s="39"/>
      <c r="B231" s="39"/>
      <c r="C231" s="39">
        <v>78</v>
      </c>
      <c r="D231" s="39">
        <v>3</v>
      </c>
      <c r="E231" s="39"/>
      <c r="F231" s="39"/>
      <c r="G231" s="39"/>
      <c r="H231" s="39"/>
      <c r="I231" s="39"/>
      <c r="J231" s="39"/>
      <c r="K231" s="39"/>
      <c r="L231" s="39"/>
      <c r="M231" s="39"/>
      <c r="N231" s="39"/>
      <c r="O231" s="39"/>
      <c r="P231" s="39"/>
      <c r="Q231" s="39"/>
      <c r="S231" s="175"/>
      <c r="T231" s="175"/>
      <c r="U231" s="41">
        <v>78</v>
      </c>
      <c r="V231" s="175"/>
      <c r="W231" s="43"/>
      <c r="X231" s="43"/>
      <c r="Y231" s="43"/>
      <c r="Z231" s="41"/>
      <c r="AA231" s="41"/>
      <c r="AB231" s="175"/>
      <c r="AC231" s="175"/>
      <c r="AD231" s="41"/>
      <c r="AE231" s="41"/>
      <c r="AF231" s="180"/>
      <c r="AG231" s="175"/>
      <c r="AH231" s="175"/>
      <c r="AI231" s="175"/>
    </row>
    <row r="232" spans="1:35" ht="14.25">
      <c r="A232" s="39"/>
      <c r="B232" s="39"/>
      <c r="C232" s="39">
        <v>90</v>
      </c>
      <c r="D232" s="39">
        <v>3</v>
      </c>
      <c r="E232" s="39"/>
      <c r="F232" s="39"/>
      <c r="G232" s="39"/>
      <c r="H232" s="39"/>
      <c r="I232" s="39"/>
      <c r="J232" s="39"/>
      <c r="K232" s="39"/>
      <c r="L232" s="39"/>
      <c r="M232" s="39"/>
      <c r="N232" s="39"/>
      <c r="O232" s="39"/>
      <c r="P232" s="39"/>
      <c r="Q232" s="39"/>
      <c r="S232" s="175"/>
      <c r="T232" s="175"/>
      <c r="U232" s="41">
        <v>90</v>
      </c>
      <c r="V232" s="175"/>
      <c r="W232" s="43"/>
      <c r="X232" s="43"/>
      <c r="Y232" s="43"/>
      <c r="Z232" s="41"/>
      <c r="AA232" s="41"/>
      <c r="AB232" s="175"/>
      <c r="AC232" s="175"/>
      <c r="AD232" s="41"/>
      <c r="AE232" s="41"/>
      <c r="AF232" s="180"/>
      <c r="AG232" s="175"/>
      <c r="AH232" s="175"/>
      <c r="AI232" s="175"/>
    </row>
    <row r="233" spans="1:35" ht="14.25">
      <c r="A233" s="39"/>
      <c r="B233" s="39"/>
      <c r="C233" s="39">
        <v>82</v>
      </c>
      <c r="D233" s="39">
        <v>3</v>
      </c>
      <c r="E233" s="39"/>
      <c r="F233" s="39"/>
      <c r="G233" s="39"/>
      <c r="H233" s="39"/>
      <c r="I233" s="39"/>
      <c r="J233" s="39"/>
      <c r="K233" s="39"/>
      <c r="L233" s="39"/>
      <c r="M233" s="39"/>
      <c r="N233" s="39"/>
      <c r="O233" s="39"/>
      <c r="P233" s="39"/>
      <c r="Q233" s="39"/>
      <c r="S233" s="175"/>
      <c r="T233" s="175"/>
      <c r="U233" s="41">
        <v>82</v>
      </c>
      <c r="V233" s="175"/>
      <c r="W233" s="43"/>
      <c r="X233" s="43"/>
      <c r="Y233" s="43"/>
      <c r="Z233" s="41"/>
      <c r="AA233" s="41"/>
      <c r="AB233" s="175"/>
      <c r="AC233" s="175" t="s">
        <v>558</v>
      </c>
      <c r="AD233" s="41"/>
      <c r="AE233" s="41"/>
      <c r="AF233" s="180"/>
      <c r="AG233" s="175"/>
      <c r="AH233" s="175"/>
      <c r="AI233" s="175"/>
    </row>
    <row r="234" spans="1:35" ht="14.25">
      <c r="A234" s="39"/>
      <c r="B234" s="39"/>
      <c r="C234" s="39">
        <v>100</v>
      </c>
      <c r="D234" s="39">
        <v>3</v>
      </c>
      <c r="E234" s="39"/>
      <c r="F234" s="39"/>
      <c r="G234" s="39"/>
      <c r="H234" s="39"/>
      <c r="I234" s="39"/>
      <c r="J234" s="39"/>
      <c r="K234" s="39"/>
      <c r="L234" s="39"/>
      <c r="M234" s="39"/>
      <c r="N234" s="39"/>
      <c r="O234" s="39"/>
      <c r="P234" s="39"/>
      <c r="Q234" s="39"/>
      <c r="S234" s="175"/>
      <c r="T234" s="175"/>
      <c r="U234" s="41">
        <v>100</v>
      </c>
      <c r="V234" s="175"/>
      <c r="W234" s="43"/>
      <c r="X234" s="43"/>
      <c r="Y234" s="43"/>
      <c r="Z234" s="41"/>
      <c r="AA234" s="41"/>
      <c r="AB234" s="175"/>
      <c r="AC234" s="175"/>
      <c r="AD234" s="41"/>
      <c r="AE234" s="41"/>
      <c r="AF234" s="180"/>
      <c r="AG234" s="175"/>
      <c r="AH234" s="175"/>
      <c r="AI234" s="175"/>
    </row>
    <row r="235" spans="1:35" ht="14.25">
      <c r="A235" s="39"/>
      <c r="B235" s="39"/>
      <c r="C235" s="39">
        <v>87</v>
      </c>
      <c r="D235" s="39">
        <v>2</v>
      </c>
      <c r="E235" s="39"/>
      <c r="F235" s="39"/>
      <c r="G235" s="39"/>
      <c r="H235" s="39"/>
      <c r="I235" s="39"/>
      <c r="J235" s="39"/>
      <c r="K235" s="39"/>
      <c r="L235" s="39"/>
      <c r="M235" s="39"/>
      <c r="N235" s="39"/>
      <c r="O235" s="39"/>
      <c r="P235" s="39"/>
      <c r="Q235" s="39"/>
      <c r="S235" s="175"/>
      <c r="T235" s="175"/>
      <c r="U235" s="41">
        <v>87</v>
      </c>
      <c r="V235" s="175"/>
      <c r="W235" s="43"/>
      <c r="X235" s="43"/>
      <c r="Y235" s="43"/>
      <c r="Z235" s="41"/>
      <c r="AA235" s="41"/>
      <c r="AB235" s="175"/>
      <c r="AC235" s="175"/>
      <c r="AD235" s="41"/>
      <c r="AE235" s="41"/>
      <c r="AF235" s="180"/>
      <c r="AG235" s="175"/>
      <c r="AH235" s="175"/>
      <c r="AI235" s="175"/>
    </row>
    <row r="236" spans="1:35" ht="14.25">
      <c r="A236" s="39"/>
      <c r="B236" s="39"/>
      <c r="C236" s="39">
        <v>89</v>
      </c>
      <c r="D236" s="39">
        <v>1</v>
      </c>
      <c r="E236" s="39"/>
      <c r="F236" s="39"/>
      <c r="G236" s="39"/>
      <c r="H236" s="39"/>
      <c r="I236" s="39"/>
      <c r="J236" s="39"/>
      <c r="K236" s="39"/>
      <c r="L236" s="39"/>
      <c r="M236" s="39"/>
      <c r="N236" s="39"/>
      <c r="O236" s="39"/>
      <c r="P236" s="39"/>
      <c r="Q236" s="39"/>
      <c r="S236" s="175"/>
      <c r="T236" s="175"/>
      <c r="U236" s="41">
        <v>89</v>
      </c>
      <c r="V236" s="175"/>
      <c r="W236" s="43"/>
      <c r="X236" s="43"/>
      <c r="Y236" s="43"/>
      <c r="Z236" s="41"/>
      <c r="AA236" s="41"/>
      <c r="AB236" s="175"/>
      <c r="AC236" s="175"/>
      <c r="AD236" s="41"/>
      <c r="AE236" s="41"/>
      <c r="AF236" s="180"/>
      <c r="AG236" s="175"/>
      <c r="AH236" s="175"/>
      <c r="AI236" s="175"/>
    </row>
    <row r="237" spans="1:35" ht="14.25">
      <c r="S237" s="175"/>
      <c r="T237" s="175"/>
      <c r="U237" s="41"/>
      <c r="V237" s="175"/>
      <c r="W237" s="43"/>
      <c r="X237" s="43"/>
      <c r="Y237" s="43"/>
      <c r="Z237" s="41"/>
      <c r="AA237" s="41"/>
      <c r="AB237" s="175"/>
      <c r="AC237" s="175" t="s">
        <v>559</v>
      </c>
      <c r="AD237" s="41"/>
      <c r="AE237" s="41"/>
      <c r="AF237" s="180"/>
      <c r="AG237" s="175"/>
      <c r="AH237" s="175"/>
      <c r="AI237" s="175"/>
    </row>
    <row r="238" spans="1:35" ht="14.25">
      <c r="S238" s="175"/>
      <c r="T238" s="175"/>
      <c r="U238" s="41"/>
      <c r="V238" s="175"/>
      <c r="W238" s="43"/>
      <c r="X238" s="43"/>
      <c r="Y238" s="43"/>
      <c r="Z238" s="41"/>
      <c r="AA238" s="41"/>
      <c r="AB238" s="175"/>
      <c r="AC238" s="175"/>
      <c r="AD238" s="41"/>
      <c r="AE238" s="41"/>
      <c r="AF238" s="180"/>
      <c r="AG238" s="175"/>
      <c r="AH238" s="175"/>
      <c r="AI238" s="175"/>
    </row>
    <row r="239" spans="1:35" ht="14.25">
      <c r="S239" s="175"/>
      <c r="T239" s="175"/>
      <c r="U239" s="41"/>
      <c r="V239" s="175"/>
      <c r="W239" s="43"/>
      <c r="X239" s="43"/>
      <c r="Y239" s="43"/>
      <c r="Z239" s="41"/>
      <c r="AA239" s="41"/>
      <c r="AB239" s="175"/>
      <c r="AC239" s="175"/>
      <c r="AD239" s="41"/>
      <c r="AE239" s="41"/>
      <c r="AF239" s="180"/>
      <c r="AG239" s="175"/>
      <c r="AH239" s="175"/>
      <c r="AI239" s="175"/>
    </row>
    <row r="240" spans="1:35" ht="14.25">
      <c r="S240" s="175"/>
      <c r="T240" s="175"/>
      <c r="U240" s="41"/>
      <c r="V240" s="175"/>
      <c r="W240" s="43"/>
      <c r="X240" s="43"/>
      <c r="Y240" s="43"/>
      <c r="Z240" s="41"/>
      <c r="AA240" s="41"/>
      <c r="AB240" s="175"/>
      <c r="AC240" s="175"/>
      <c r="AD240" s="41"/>
      <c r="AE240" s="41"/>
      <c r="AF240" s="180"/>
      <c r="AG240" s="175"/>
      <c r="AH240" s="175"/>
      <c r="AI240" s="175"/>
    </row>
    <row r="241" spans="1:35" ht="14.25">
      <c r="S241" s="45"/>
      <c r="T241" s="45"/>
      <c r="U241" s="45"/>
      <c r="V241" s="45"/>
      <c r="W241" s="45"/>
      <c r="X241" s="45"/>
      <c r="Y241" s="45"/>
      <c r="Z241" s="45"/>
      <c r="AA241" s="45"/>
      <c r="AB241" s="45"/>
      <c r="AC241" s="45"/>
      <c r="AD241" s="45"/>
      <c r="AE241" s="45"/>
      <c r="AF241" s="46"/>
      <c r="AG241" s="45"/>
      <c r="AH241" s="45"/>
      <c r="AI241" s="45"/>
    </row>
    <row r="242" spans="1:35">
      <c r="A242" s="39" t="s">
        <v>61</v>
      </c>
      <c r="B242" s="39" t="s">
        <v>62</v>
      </c>
      <c r="C242" s="39" t="s">
        <v>268</v>
      </c>
      <c r="D242" s="39"/>
      <c r="E242" s="39"/>
      <c r="F242" s="39" t="s">
        <v>269</v>
      </c>
      <c r="G242" s="39"/>
      <c r="H242" s="39"/>
      <c r="I242" s="39"/>
      <c r="J242" s="39"/>
      <c r="K242" s="39"/>
      <c r="L242" s="39" t="s">
        <v>295</v>
      </c>
      <c r="M242" s="39"/>
      <c r="N242" s="39"/>
      <c r="O242" s="39"/>
      <c r="P242" s="39" t="s">
        <v>67</v>
      </c>
      <c r="Q242" s="39" t="s">
        <v>66</v>
      </c>
      <c r="S242" s="171" t="s">
        <v>61</v>
      </c>
      <c r="T242" s="171" t="s">
        <v>62</v>
      </c>
      <c r="U242" s="171" t="s">
        <v>97</v>
      </c>
      <c r="V242" s="171"/>
      <c r="W242" s="171" t="s">
        <v>512</v>
      </c>
      <c r="X242" s="171"/>
      <c r="Y242" s="171"/>
      <c r="Z242" s="171"/>
      <c r="AA242" s="171"/>
      <c r="AB242" s="171"/>
      <c r="AC242" s="171" t="s">
        <v>65</v>
      </c>
      <c r="AD242" s="171"/>
      <c r="AE242" s="171"/>
      <c r="AF242" s="171"/>
      <c r="AG242" s="171"/>
      <c r="AH242" s="171" t="s">
        <v>66</v>
      </c>
      <c r="AI242" s="171" t="s">
        <v>67</v>
      </c>
    </row>
    <row r="243" spans="1:35" ht="14.25">
      <c r="A243" s="39"/>
      <c r="B243" s="39"/>
      <c r="C243" s="39" t="s">
        <v>270</v>
      </c>
      <c r="D243" s="39" t="s">
        <v>296</v>
      </c>
      <c r="E243" s="39" t="s">
        <v>297</v>
      </c>
      <c r="F243" s="39" t="s">
        <v>272</v>
      </c>
      <c r="G243" s="39" t="s">
        <v>273</v>
      </c>
      <c r="H243" s="39" t="s">
        <v>274</v>
      </c>
      <c r="I243" s="39" t="s">
        <v>275</v>
      </c>
      <c r="J243" s="39" t="s">
        <v>276</v>
      </c>
      <c r="K243" s="39" t="s">
        <v>277</v>
      </c>
      <c r="L243" s="39" t="s">
        <v>279</v>
      </c>
      <c r="M243" s="39" t="s">
        <v>280</v>
      </c>
      <c r="N243" s="39" t="s">
        <v>276</v>
      </c>
      <c r="O243" s="39" t="s">
        <v>281</v>
      </c>
      <c r="P243" s="39"/>
      <c r="Q243" s="39"/>
      <c r="S243" s="171"/>
      <c r="T243" s="171"/>
      <c r="U243" s="40" t="s">
        <v>554</v>
      </c>
      <c r="V243" s="40" t="s">
        <v>114</v>
      </c>
      <c r="W243" s="41" t="s">
        <v>70</v>
      </c>
      <c r="X243" s="41" t="s">
        <v>525</v>
      </c>
      <c r="Y243" s="41" t="s">
        <v>72</v>
      </c>
      <c r="Z243" s="41" t="s">
        <v>516</v>
      </c>
      <c r="AA243" s="41" t="s">
        <v>518</v>
      </c>
      <c r="AB243" s="41" t="s">
        <v>104</v>
      </c>
      <c r="AC243" s="41" t="s">
        <v>117</v>
      </c>
      <c r="AD243" s="41" t="s">
        <v>560</v>
      </c>
      <c r="AE243" s="41" t="s">
        <v>153</v>
      </c>
      <c r="AF243" s="42" t="s">
        <v>518</v>
      </c>
      <c r="AG243" s="41" t="s">
        <v>561</v>
      </c>
      <c r="AH243" s="171"/>
      <c r="AI243" s="171"/>
    </row>
    <row r="244" spans="1:35" ht="14.25">
      <c r="A244" s="39" t="s">
        <v>562</v>
      </c>
      <c r="B244" s="39">
        <v>20184226038</v>
      </c>
      <c r="C244" s="39">
        <v>85</v>
      </c>
      <c r="D244" s="39">
        <v>3</v>
      </c>
      <c r="E244" s="39">
        <v>88.19047619047619</v>
      </c>
      <c r="F244" s="39"/>
      <c r="G244" s="39"/>
      <c r="H244" s="39"/>
      <c r="I244" s="39"/>
      <c r="J244" s="39"/>
      <c r="K244" s="39">
        <v>0</v>
      </c>
      <c r="L244" s="39" t="s">
        <v>494</v>
      </c>
      <c r="M244" s="39" t="s">
        <v>521</v>
      </c>
      <c r="N244" s="39">
        <v>2</v>
      </c>
      <c r="O244" s="39">
        <v>65</v>
      </c>
      <c r="P244" s="39">
        <v>3.7250000000000001</v>
      </c>
      <c r="Q244" s="39">
        <v>19.044047619047621</v>
      </c>
      <c r="S244" s="175" t="s">
        <v>563</v>
      </c>
      <c r="T244" s="175">
        <v>20184226038</v>
      </c>
      <c r="U244" s="41">
        <v>85</v>
      </c>
      <c r="V244" s="175">
        <f>AVERAGE(U244:U255)</f>
        <v>88.125</v>
      </c>
      <c r="W244" s="43"/>
      <c r="X244" s="43"/>
      <c r="Y244" s="43"/>
      <c r="Z244" s="41"/>
      <c r="AA244" s="41"/>
      <c r="AB244" s="175">
        <f>SUM(AA244:AA255)</f>
        <v>0</v>
      </c>
      <c r="AC244" s="175" t="s">
        <v>82</v>
      </c>
      <c r="AD244" s="41" t="s">
        <v>255</v>
      </c>
      <c r="AE244" s="41" t="s">
        <v>564</v>
      </c>
      <c r="AF244" s="179">
        <v>2</v>
      </c>
      <c r="AG244" s="175">
        <f>SUM(AF244:AF255)</f>
        <v>5</v>
      </c>
      <c r="AH244" s="175">
        <f>V244*0.1+AB244*0.8+AG244*0.1</f>
        <v>9.3125</v>
      </c>
      <c r="AI244" s="175">
        <f>AH244*0.4</f>
        <v>3.7250000000000001</v>
      </c>
    </row>
    <row r="245" spans="1:35" ht="14.25">
      <c r="A245" s="39"/>
      <c r="B245" s="39"/>
      <c r="C245" s="39">
        <v>94</v>
      </c>
      <c r="D245" s="39">
        <v>3</v>
      </c>
      <c r="E245" s="39"/>
      <c r="F245" s="39"/>
      <c r="G245" s="39"/>
      <c r="H245" s="39"/>
      <c r="I245" s="39"/>
      <c r="J245" s="39"/>
      <c r="K245" s="39"/>
      <c r="L245" s="39" t="s">
        <v>494</v>
      </c>
      <c r="M245" s="39" t="s">
        <v>565</v>
      </c>
      <c r="N245" s="39"/>
      <c r="O245" s="39"/>
      <c r="P245" s="39"/>
      <c r="Q245" s="39"/>
      <c r="S245" s="175"/>
      <c r="T245" s="175"/>
      <c r="U245" s="44">
        <v>94</v>
      </c>
      <c r="V245" s="175"/>
      <c r="W245" s="43"/>
      <c r="X245" s="43"/>
      <c r="Y245" s="43"/>
      <c r="Z245" s="41"/>
      <c r="AA245" s="41"/>
      <c r="AB245" s="175"/>
      <c r="AC245" s="175"/>
      <c r="AD245" s="41" t="s">
        <v>255</v>
      </c>
      <c r="AE245" s="41" t="s">
        <v>566</v>
      </c>
      <c r="AF245" s="179"/>
      <c r="AG245" s="175"/>
      <c r="AH245" s="175"/>
      <c r="AI245" s="175"/>
    </row>
    <row r="246" spans="1:35" ht="14.25">
      <c r="A246" s="39"/>
      <c r="B246" s="39"/>
      <c r="C246" s="39">
        <v>82</v>
      </c>
      <c r="D246" s="39">
        <v>3</v>
      </c>
      <c r="E246" s="39"/>
      <c r="F246" s="39"/>
      <c r="G246" s="39"/>
      <c r="H246" s="39"/>
      <c r="I246" s="39"/>
      <c r="J246" s="39"/>
      <c r="K246" s="39"/>
      <c r="L246" s="39" t="s">
        <v>257</v>
      </c>
      <c r="M246" s="39" t="s">
        <v>465</v>
      </c>
      <c r="N246" s="39">
        <v>3</v>
      </c>
      <c r="O246" s="39"/>
      <c r="P246" s="39"/>
      <c r="Q246" s="39"/>
      <c r="S246" s="175"/>
      <c r="T246" s="175"/>
      <c r="U246" s="41">
        <v>82</v>
      </c>
      <c r="V246" s="175"/>
      <c r="W246" s="43"/>
      <c r="X246" s="43"/>
      <c r="Y246" s="43"/>
      <c r="Z246" s="41"/>
      <c r="AA246" s="41"/>
      <c r="AB246" s="175"/>
      <c r="AC246" s="175"/>
      <c r="AD246" s="41"/>
      <c r="AE246" s="41"/>
      <c r="AF246" s="179"/>
      <c r="AG246" s="175"/>
      <c r="AH246" s="175"/>
      <c r="AI246" s="175"/>
    </row>
    <row r="247" spans="1:35" ht="14.25">
      <c r="A247" s="39"/>
      <c r="B247" s="39"/>
      <c r="C247" s="39">
        <v>94</v>
      </c>
      <c r="D247" s="39">
        <v>3</v>
      </c>
      <c r="E247" s="39"/>
      <c r="F247" s="39"/>
      <c r="G247" s="39"/>
      <c r="H247" s="39"/>
      <c r="I247" s="39"/>
      <c r="J247" s="39"/>
      <c r="K247" s="39"/>
      <c r="L247" s="39"/>
      <c r="M247" s="39"/>
      <c r="N247" s="39"/>
      <c r="O247" s="39"/>
      <c r="P247" s="39"/>
      <c r="Q247" s="39"/>
      <c r="S247" s="175"/>
      <c r="T247" s="175"/>
      <c r="U247" s="41">
        <v>94</v>
      </c>
      <c r="V247" s="175"/>
      <c r="W247" s="43"/>
      <c r="X247" s="43"/>
      <c r="Y247" s="43"/>
      <c r="Z247" s="41"/>
      <c r="AA247" s="41"/>
      <c r="AB247" s="175"/>
      <c r="AC247" s="175"/>
      <c r="AD247" s="41"/>
      <c r="AE247" s="41"/>
      <c r="AF247" s="179"/>
      <c r="AG247" s="175"/>
      <c r="AH247" s="175"/>
      <c r="AI247" s="175"/>
    </row>
    <row r="248" spans="1:35" ht="14.25">
      <c r="A248" s="39"/>
      <c r="B248" s="39"/>
      <c r="C248" s="39">
        <v>82</v>
      </c>
      <c r="D248" s="39">
        <v>3</v>
      </c>
      <c r="E248" s="39"/>
      <c r="F248" s="39"/>
      <c r="G248" s="39"/>
      <c r="H248" s="39"/>
      <c r="I248" s="39"/>
      <c r="J248" s="39"/>
      <c r="K248" s="39"/>
      <c r="L248" s="39"/>
      <c r="M248" s="39"/>
      <c r="N248" s="39"/>
      <c r="O248" s="39"/>
      <c r="P248" s="39"/>
      <c r="Q248" s="39"/>
      <c r="S248" s="175"/>
      <c r="T248" s="175"/>
      <c r="U248" s="41">
        <v>82</v>
      </c>
      <c r="V248" s="175"/>
      <c r="W248" s="43"/>
      <c r="X248" s="43"/>
      <c r="Y248" s="43"/>
      <c r="Z248" s="41"/>
      <c r="AA248" s="41"/>
      <c r="AB248" s="175"/>
      <c r="AC248" s="175" t="s">
        <v>552</v>
      </c>
      <c r="AD248" s="41" t="s">
        <v>257</v>
      </c>
      <c r="AE248" s="41" t="s">
        <v>567</v>
      </c>
      <c r="AF248" s="179">
        <v>3</v>
      </c>
      <c r="AG248" s="175"/>
      <c r="AH248" s="175"/>
      <c r="AI248" s="175"/>
    </row>
    <row r="249" spans="1:35" ht="14.25">
      <c r="A249" s="39"/>
      <c r="B249" s="39"/>
      <c r="C249" s="39">
        <v>93</v>
      </c>
      <c r="D249" s="39">
        <v>3</v>
      </c>
      <c r="E249" s="39"/>
      <c r="F249" s="39"/>
      <c r="G249" s="39"/>
      <c r="H249" s="39"/>
      <c r="I249" s="39"/>
      <c r="J249" s="39"/>
      <c r="K249" s="39"/>
      <c r="L249" s="39"/>
      <c r="M249" s="39"/>
      <c r="N249" s="39"/>
      <c r="O249" s="39"/>
      <c r="P249" s="39"/>
      <c r="Q249" s="39"/>
      <c r="S249" s="175"/>
      <c r="T249" s="175"/>
      <c r="U249" s="41">
        <v>93</v>
      </c>
      <c r="V249" s="175"/>
      <c r="W249" s="43"/>
      <c r="X249" s="43"/>
      <c r="Y249" s="43"/>
      <c r="Z249" s="41"/>
      <c r="AA249" s="41"/>
      <c r="AB249" s="175"/>
      <c r="AC249" s="175"/>
      <c r="AD249" s="41"/>
      <c r="AE249" s="41"/>
      <c r="AF249" s="179"/>
      <c r="AG249" s="175"/>
      <c r="AH249" s="175"/>
      <c r="AI249" s="175"/>
    </row>
    <row r="250" spans="1:35" ht="14.25">
      <c r="A250" s="39"/>
      <c r="B250" s="39"/>
      <c r="C250" s="39">
        <v>87</v>
      </c>
      <c r="D250" s="39">
        <v>2</v>
      </c>
      <c r="E250" s="39"/>
      <c r="F250" s="39"/>
      <c r="G250" s="39"/>
      <c r="H250" s="39"/>
      <c r="I250" s="39"/>
      <c r="J250" s="39"/>
      <c r="K250" s="39"/>
      <c r="L250" s="39"/>
      <c r="M250" s="39"/>
      <c r="N250" s="39"/>
      <c r="O250" s="39"/>
      <c r="P250" s="39"/>
      <c r="Q250" s="39"/>
      <c r="S250" s="175"/>
      <c r="T250" s="175"/>
      <c r="U250" s="41">
        <v>87</v>
      </c>
      <c r="V250" s="175"/>
      <c r="W250" s="43"/>
      <c r="X250" s="43"/>
      <c r="Y250" s="43"/>
      <c r="Z250" s="41"/>
      <c r="AA250" s="41"/>
      <c r="AB250" s="175"/>
      <c r="AC250" s="175"/>
      <c r="AD250" s="41"/>
      <c r="AE250" s="41"/>
      <c r="AF250" s="179"/>
      <c r="AG250" s="175"/>
      <c r="AH250" s="175"/>
      <c r="AI250" s="175"/>
    </row>
    <row r="251" spans="1:35" ht="14.25">
      <c r="A251" s="39"/>
      <c r="B251" s="39"/>
      <c r="C251" s="39">
        <v>88</v>
      </c>
      <c r="D251" s="39">
        <v>1</v>
      </c>
      <c r="E251" s="39"/>
      <c r="F251" s="39"/>
      <c r="G251" s="39"/>
      <c r="H251" s="39"/>
      <c r="I251" s="39"/>
      <c r="J251" s="39"/>
      <c r="K251" s="39"/>
      <c r="L251" s="39"/>
      <c r="M251" s="39"/>
      <c r="N251" s="39"/>
      <c r="O251" s="39"/>
      <c r="P251" s="39"/>
      <c r="Q251" s="39"/>
      <c r="S251" s="175"/>
      <c r="T251" s="175"/>
      <c r="U251" s="41">
        <v>88</v>
      </c>
      <c r="V251" s="175"/>
      <c r="W251" s="43"/>
      <c r="X251" s="43"/>
      <c r="Y251" s="43"/>
      <c r="Z251" s="41"/>
      <c r="AA251" s="41"/>
      <c r="AB251" s="175"/>
      <c r="AC251" s="175"/>
      <c r="AD251" s="41"/>
      <c r="AE251" s="41"/>
      <c r="AF251" s="179"/>
      <c r="AG251" s="175"/>
      <c r="AH251" s="175"/>
      <c r="AI251" s="175"/>
    </row>
    <row r="252" spans="1:35" ht="14.25">
      <c r="S252" s="175"/>
      <c r="T252" s="175"/>
      <c r="U252" s="41"/>
      <c r="V252" s="175"/>
      <c r="W252" s="43"/>
      <c r="X252" s="43"/>
      <c r="Y252" s="43"/>
      <c r="Z252" s="41"/>
      <c r="AA252" s="41"/>
      <c r="AB252" s="175"/>
      <c r="AC252" s="175" t="s">
        <v>568</v>
      </c>
      <c r="AD252" s="41"/>
      <c r="AE252" s="41"/>
      <c r="AF252" s="180"/>
      <c r="AG252" s="175"/>
      <c r="AH252" s="175"/>
      <c r="AI252" s="175"/>
    </row>
    <row r="253" spans="1:35" ht="14.25">
      <c r="S253" s="175"/>
      <c r="T253" s="175"/>
      <c r="U253" s="41"/>
      <c r="V253" s="175"/>
      <c r="W253" s="43"/>
      <c r="X253" s="43"/>
      <c r="Y253" s="43"/>
      <c r="Z253" s="41"/>
      <c r="AA253" s="41"/>
      <c r="AB253" s="175"/>
      <c r="AC253" s="175"/>
      <c r="AD253" s="41"/>
      <c r="AE253" s="41"/>
      <c r="AF253" s="180"/>
      <c r="AG253" s="175"/>
      <c r="AH253" s="175"/>
      <c r="AI253" s="175"/>
    </row>
    <row r="254" spans="1:35" ht="14.25">
      <c r="S254" s="175"/>
      <c r="T254" s="175"/>
      <c r="U254" s="41"/>
      <c r="V254" s="175"/>
      <c r="W254" s="43"/>
      <c r="X254" s="43"/>
      <c r="Y254" s="43"/>
      <c r="Z254" s="41"/>
      <c r="AA254" s="41"/>
      <c r="AB254" s="175"/>
      <c r="AC254" s="175"/>
      <c r="AD254" s="41"/>
      <c r="AE254" s="41"/>
      <c r="AF254" s="180"/>
      <c r="AG254" s="175"/>
      <c r="AH254" s="175"/>
      <c r="AI254" s="175"/>
    </row>
    <row r="255" spans="1:35" ht="14.25">
      <c r="S255" s="175"/>
      <c r="T255" s="175"/>
      <c r="U255" s="41"/>
      <c r="V255" s="175"/>
      <c r="W255" s="43"/>
      <c r="X255" s="43"/>
      <c r="Y255" s="43"/>
      <c r="Z255" s="41"/>
      <c r="AA255" s="41"/>
      <c r="AB255" s="175"/>
      <c r="AC255" s="175"/>
      <c r="AD255" s="41"/>
      <c r="AE255" s="41"/>
      <c r="AF255" s="180"/>
      <c r="AG255" s="175"/>
      <c r="AH255" s="175"/>
      <c r="AI255" s="175"/>
    </row>
    <row r="256" spans="1:35" ht="14.25">
      <c r="S256" s="45"/>
      <c r="T256" s="45"/>
      <c r="U256" s="45"/>
      <c r="V256" s="45"/>
      <c r="W256" s="45"/>
      <c r="X256" s="45"/>
      <c r="Y256" s="45"/>
      <c r="Z256" s="45"/>
      <c r="AA256" s="45"/>
      <c r="AB256" s="45"/>
      <c r="AC256" s="45"/>
      <c r="AD256" s="45"/>
      <c r="AE256" s="45"/>
      <c r="AF256" s="46"/>
      <c r="AG256" s="45"/>
      <c r="AH256" s="45"/>
      <c r="AI256" s="45"/>
    </row>
    <row r="257" spans="1:35">
      <c r="A257" s="39" t="s">
        <v>61</v>
      </c>
      <c r="B257" s="39" t="s">
        <v>62</v>
      </c>
      <c r="C257" s="39" t="s">
        <v>268</v>
      </c>
      <c r="D257" s="39"/>
      <c r="E257" s="39"/>
      <c r="F257" s="39" t="s">
        <v>269</v>
      </c>
      <c r="G257" s="39"/>
      <c r="H257" s="39"/>
      <c r="I257" s="39"/>
      <c r="J257" s="39"/>
      <c r="K257" s="39"/>
      <c r="L257" s="39" t="s">
        <v>295</v>
      </c>
      <c r="M257" s="39"/>
      <c r="N257" s="39"/>
      <c r="O257" s="39"/>
      <c r="P257" s="39" t="s">
        <v>67</v>
      </c>
      <c r="Q257" s="39" t="s">
        <v>66</v>
      </c>
      <c r="S257" s="171" t="s">
        <v>61</v>
      </c>
      <c r="T257" s="171" t="s">
        <v>62</v>
      </c>
      <c r="U257" s="171" t="s">
        <v>97</v>
      </c>
      <c r="V257" s="171"/>
      <c r="W257" s="171" t="s">
        <v>113</v>
      </c>
      <c r="X257" s="171"/>
      <c r="Y257" s="171"/>
      <c r="Z257" s="171"/>
      <c r="AA257" s="171"/>
      <c r="AB257" s="171"/>
      <c r="AC257" s="171" t="s">
        <v>65</v>
      </c>
      <c r="AD257" s="171"/>
      <c r="AE257" s="171"/>
      <c r="AF257" s="171"/>
      <c r="AG257" s="171"/>
      <c r="AH257" s="171" t="s">
        <v>66</v>
      </c>
      <c r="AI257" s="171" t="s">
        <v>67</v>
      </c>
    </row>
    <row r="258" spans="1:35" ht="14.25">
      <c r="A258" s="39"/>
      <c r="B258" s="39"/>
      <c r="C258" s="39" t="s">
        <v>270</v>
      </c>
      <c r="D258" s="39" t="s">
        <v>296</v>
      </c>
      <c r="E258" s="39" t="s">
        <v>297</v>
      </c>
      <c r="F258" s="39" t="s">
        <v>272</v>
      </c>
      <c r="G258" s="39" t="s">
        <v>273</v>
      </c>
      <c r="H258" s="39" t="s">
        <v>274</v>
      </c>
      <c r="I258" s="39" t="s">
        <v>275</v>
      </c>
      <c r="J258" s="39" t="s">
        <v>276</v>
      </c>
      <c r="K258" s="39" t="s">
        <v>277</v>
      </c>
      <c r="L258" s="39" t="s">
        <v>279</v>
      </c>
      <c r="M258" s="39" t="s">
        <v>280</v>
      </c>
      <c r="N258" s="39" t="s">
        <v>276</v>
      </c>
      <c r="O258" s="39" t="s">
        <v>281</v>
      </c>
      <c r="P258" s="39"/>
      <c r="Q258" s="39"/>
      <c r="S258" s="171"/>
      <c r="T258" s="171"/>
      <c r="U258" s="40" t="s">
        <v>68</v>
      </c>
      <c r="V258" s="40" t="s">
        <v>114</v>
      </c>
      <c r="W258" s="41" t="s">
        <v>70</v>
      </c>
      <c r="X258" s="41" t="s">
        <v>71</v>
      </c>
      <c r="Y258" s="41" t="s">
        <v>569</v>
      </c>
      <c r="Z258" s="41" t="s">
        <v>535</v>
      </c>
      <c r="AA258" s="41" t="s">
        <v>106</v>
      </c>
      <c r="AB258" s="41" t="s">
        <v>104</v>
      </c>
      <c r="AC258" s="41" t="s">
        <v>117</v>
      </c>
      <c r="AD258" s="41" t="s">
        <v>570</v>
      </c>
      <c r="AE258" s="41" t="s">
        <v>545</v>
      </c>
      <c r="AF258" s="42" t="s">
        <v>571</v>
      </c>
      <c r="AG258" s="41" t="s">
        <v>561</v>
      </c>
      <c r="AH258" s="171"/>
      <c r="AI258" s="171"/>
    </row>
    <row r="259" spans="1:35" ht="14.25">
      <c r="A259" s="39" t="s">
        <v>572</v>
      </c>
      <c r="B259" s="39">
        <v>20184226039</v>
      </c>
      <c r="C259" s="39">
        <v>86</v>
      </c>
      <c r="D259" s="39">
        <v>3</v>
      </c>
      <c r="E259" s="39">
        <v>86.761904761904759</v>
      </c>
      <c r="F259" s="39"/>
      <c r="G259" s="39"/>
      <c r="H259" s="39"/>
      <c r="I259" s="39"/>
      <c r="J259" s="39"/>
      <c r="K259" s="39">
        <v>0</v>
      </c>
      <c r="L259" s="39"/>
      <c r="M259" s="39"/>
      <c r="N259" s="39"/>
      <c r="O259" s="39">
        <v>60</v>
      </c>
      <c r="P259" s="39">
        <v>3.4850000000000003</v>
      </c>
      <c r="Q259" s="39">
        <v>18.161190476190477</v>
      </c>
      <c r="S259" s="175" t="s">
        <v>573</v>
      </c>
      <c r="T259" s="175">
        <v>20184226039</v>
      </c>
      <c r="U259" s="41">
        <v>86</v>
      </c>
      <c r="V259" s="175">
        <f>AVERAGE(U259:U270)</f>
        <v>87.125</v>
      </c>
      <c r="W259" s="43"/>
      <c r="X259" s="43"/>
      <c r="Y259" s="43"/>
      <c r="Z259" s="41"/>
      <c r="AA259" s="41"/>
      <c r="AB259" s="175">
        <f>SUM(AA259:AA270)</f>
        <v>0</v>
      </c>
      <c r="AC259" s="175" t="s">
        <v>506</v>
      </c>
      <c r="AD259" s="41"/>
      <c r="AE259" s="41"/>
      <c r="AF259" s="180"/>
      <c r="AG259" s="175">
        <f>SUM(AF259:AF270)</f>
        <v>0</v>
      </c>
      <c r="AH259" s="175">
        <f>V259*0.1+AB259*0.8+AG259*0.1</f>
        <v>8.7125000000000004</v>
      </c>
      <c r="AI259" s="175">
        <f>AH259*0.4</f>
        <v>3.4850000000000003</v>
      </c>
    </row>
    <row r="260" spans="1:35" ht="14.25">
      <c r="A260" s="39"/>
      <c r="B260" s="39"/>
      <c r="C260" s="39">
        <v>89</v>
      </c>
      <c r="D260" s="39">
        <v>3</v>
      </c>
      <c r="E260" s="39"/>
      <c r="F260" s="39"/>
      <c r="G260" s="39"/>
      <c r="H260" s="39"/>
      <c r="I260" s="39"/>
      <c r="J260" s="39"/>
      <c r="K260" s="39"/>
      <c r="L260" s="39"/>
      <c r="M260" s="39"/>
      <c r="N260" s="39"/>
      <c r="O260" s="39"/>
      <c r="P260" s="39"/>
      <c r="Q260" s="39"/>
      <c r="S260" s="175"/>
      <c r="T260" s="175"/>
      <c r="U260" s="44">
        <v>89</v>
      </c>
      <c r="V260" s="175"/>
      <c r="W260" s="43"/>
      <c r="X260" s="43"/>
      <c r="Y260" s="43"/>
      <c r="Z260" s="41"/>
      <c r="AA260" s="41"/>
      <c r="AB260" s="175"/>
      <c r="AC260" s="175"/>
      <c r="AD260" s="41"/>
      <c r="AE260" s="41"/>
      <c r="AF260" s="180"/>
      <c r="AG260" s="175"/>
      <c r="AH260" s="175"/>
      <c r="AI260" s="175"/>
    </row>
    <row r="261" spans="1:35" ht="14.25">
      <c r="A261" s="39"/>
      <c r="B261" s="39"/>
      <c r="C261" s="39">
        <v>72</v>
      </c>
      <c r="D261" s="39">
        <v>3</v>
      </c>
      <c r="E261" s="39"/>
      <c r="F261" s="39"/>
      <c r="G261" s="39"/>
      <c r="H261" s="39"/>
      <c r="I261" s="39"/>
      <c r="J261" s="39"/>
      <c r="K261" s="39"/>
      <c r="L261" s="39"/>
      <c r="M261" s="39"/>
      <c r="N261" s="39"/>
      <c r="O261" s="39"/>
      <c r="P261" s="39"/>
      <c r="Q261" s="39"/>
      <c r="S261" s="175"/>
      <c r="T261" s="175"/>
      <c r="U261" s="41">
        <v>72</v>
      </c>
      <c r="V261" s="175"/>
      <c r="W261" s="43"/>
      <c r="X261" s="43"/>
      <c r="Y261" s="43"/>
      <c r="Z261" s="41"/>
      <c r="AA261" s="41"/>
      <c r="AB261" s="175"/>
      <c r="AC261" s="175"/>
      <c r="AD261" s="41"/>
      <c r="AE261" s="41"/>
      <c r="AF261" s="180"/>
      <c r="AG261" s="175"/>
      <c r="AH261" s="175"/>
      <c r="AI261" s="175"/>
    </row>
    <row r="262" spans="1:35" ht="14.25">
      <c r="A262" s="39"/>
      <c r="B262" s="39"/>
      <c r="C262" s="39">
        <v>91</v>
      </c>
      <c r="D262" s="39">
        <v>3</v>
      </c>
      <c r="E262" s="39"/>
      <c r="F262" s="39"/>
      <c r="G262" s="39"/>
      <c r="H262" s="39"/>
      <c r="I262" s="39"/>
      <c r="J262" s="39"/>
      <c r="K262" s="39"/>
      <c r="L262" s="39"/>
      <c r="M262" s="39"/>
      <c r="N262" s="39"/>
      <c r="O262" s="39"/>
      <c r="P262" s="39"/>
      <c r="Q262" s="39"/>
      <c r="S262" s="175"/>
      <c r="T262" s="175"/>
      <c r="U262" s="41">
        <v>91</v>
      </c>
      <c r="V262" s="175"/>
      <c r="W262" s="43"/>
      <c r="X262" s="43"/>
      <c r="Y262" s="43"/>
      <c r="Z262" s="41"/>
      <c r="AA262" s="41"/>
      <c r="AB262" s="175"/>
      <c r="AC262" s="175"/>
      <c r="AD262" s="41"/>
      <c r="AE262" s="41"/>
      <c r="AF262" s="180"/>
      <c r="AG262" s="175"/>
      <c r="AH262" s="175"/>
      <c r="AI262" s="175"/>
    </row>
    <row r="263" spans="1:35" ht="14.25">
      <c r="A263" s="39"/>
      <c r="B263" s="39"/>
      <c r="C263" s="39">
        <v>85</v>
      </c>
      <c r="D263" s="39">
        <v>3</v>
      </c>
      <c r="E263" s="39"/>
      <c r="F263" s="39"/>
      <c r="G263" s="39"/>
      <c r="H263" s="39"/>
      <c r="I263" s="39"/>
      <c r="J263" s="39"/>
      <c r="K263" s="39"/>
      <c r="L263" s="39"/>
      <c r="M263" s="39"/>
      <c r="N263" s="39"/>
      <c r="O263" s="39"/>
      <c r="P263" s="39"/>
      <c r="Q263" s="39"/>
      <c r="S263" s="175"/>
      <c r="T263" s="175"/>
      <c r="U263" s="41">
        <v>85</v>
      </c>
      <c r="V263" s="175"/>
      <c r="W263" s="43"/>
      <c r="X263" s="43"/>
      <c r="Y263" s="43"/>
      <c r="Z263" s="41"/>
      <c r="AA263" s="41"/>
      <c r="AB263" s="175"/>
      <c r="AC263" s="175" t="s">
        <v>157</v>
      </c>
      <c r="AD263" s="41"/>
      <c r="AE263" s="41"/>
      <c r="AF263" s="180"/>
      <c r="AG263" s="175"/>
      <c r="AH263" s="175"/>
      <c r="AI263" s="175"/>
    </row>
    <row r="264" spans="1:35" ht="14.25">
      <c r="A264" s="39"/>
      <c r="B264" s="39"/>
      <c r="C264" s="39">
        <v>95</v>
      </c>
      <c r="D264" s="39">
        <v>3</v>
      </c>
      <c r="E264" s="39"/>
      <c r="F264" s="39"/>
      <c r="G264" s="39"/>
      <c r="H264" s="39"/>
      <c r="I264" s="39"/>
      <c r="J264" s="39"/>
      <c r="K264" s="39"/>
      <c r="L264" s="39"/>
      <c r="M264" s="39"/>
      <c r="N264" s="39"/>
      <c r="O264" s="39"/>
      <c r="P264" s="39"/>
      <c r="Q264" s="39"/>
      <c r="S264" s="175"/>
      <c r="T264" s="175"/>
      <c r="U264" s="41">
        <v>95</v>
      </c>
      <c r="V264" s="175"/>
      <c r="W264" s="43"/>
      <c r="X264" s="43"/>
      <c r="Y264" s="43"/>
      <c r="Z264" s="41"/>
      <c r="AA264" s="41"/>
      <c r="AB264" s="175"/>
      <c r="AC264" s="175"/>
      <c r="AD264" s="41"/>
      <c r="AE264" s="41"/>
      <c r="AF264" s="180"/>
      <c r="AG264" s="175"/>
      <c r="AH264" s="175"/>
      <c r="AI264" s="175"/>
    </row>
    <row r="265" spans="1:35" ht="14.25">
      <c r="A265" s="39"/>
      <c r="B265" s="39"/>
      <c r="C265" s="39">
        <v>89</v>
      </c>
      <c r="D265" s="39">
        <v>2</v>
      </c>
      <c r="E265" s="39"/>
      <c r="F265" s="39"/>
      <c r="G265" s="39"/>
      <c r="H265" s="39"/>
      <c r="I265" s="39"/>
      <c r="J265" s="39"/>
      <c r="K265" s="39"/>
      <c r="L265" s="39"/>
      <c r="M265" s="39"/>
      <c r="N265" s="39"/>
      <c r="O265" s="39"/>
      <c r="P265" s="39"/>
      <c r="Q265" s="39"/>
      <c r="S265" s="175"/>
      <c r="T265" s="175"/>
      <c r="U265" s="41">
        <v>89</v>
      </c>
      <c r="V265" s="175"/>
      <c r="W265" s="43"/>
      <c r="X265" s="43"/>
      <c r="Y265" s="43"/>
      <c r="Z265" s="41"/>
      <c r="AA265" s="41"/>
      <c r="AB265" s="175"/>
      <c r="AC265" s="175"/>
      <c r="AD265" s="41"/>
      <c r="AE265" s="41"/>
      <c r="AF265" s="180"/>
      <c r="AG265" s="175"/>
      <c r="AH265" s="175"/>
      <c r="AI265" s="175"/>
    </row>
    <row r="266" spans="1:35" ht="14.25">
      <c r="A266" s="39"/>
      <c r="B266" s="39"/>
      <c r="C266" s="39">
        <v>90</v>
      </c>
      <c r="D266" s="39">
        <v>1</v>
      </c>
      <c r="E266" s="39"/>
      <c r="F266" s="39"/>
      <c r="G266" s="39"/>
      <c r="H266" s="39"/>
      <c r="I266" s="39"/>
      <c r="J266" s="39"/>
      <c r="K266" s="39"/>
      <c r="L266" s="39"/>
      <c r="M266" s="39"/>
      <c r="N266" s="39"/>
      <c r="O266" s="39"/>
      <c r="P266" s="39"/>
      <c r="Q266" s="39"/>
      <c r="S266" s="175"/>
      <c r="T266" s="175"/>
      <c r="U266" s="41">
        <v>90</v>
      </c>
      <c r="V266" s="175"/>
      <c r="W266" s="43"/>
      <c r="X266" s="43"/>
      <c r="Y266" s="43"/>
      <c r="Z266" s="41"/>
      <c r="AA266" s="41"/>
      <c r="AB266" s="175"/>
      <c r="AC266" s="175"/>
      <c r="AD266" s="41"/>
      <c r="AE266" s="41"/>
      <c r="AF266" s="180"/>
      <c r="AG266" s="175"/>
      <c r="AH266" s="175"/>
      <c r="AI266" s="175"/>
    </row>
    <row r="267" spans="1:35" ht="14.25">
      <c r="S267" s="175"/>
      <c r="T267" s="175"/>
      <c r="U267" s="41"/>
      <c r="V267" s="175"/>
      <c r="W267" s="43"/>
      <c r="X267" s="43"/>
      <c r="Y267" s="43"/>
      <c r="Z267" s="41"/>
      <c r="AA267" s="41"/>
      <c r="AB267" s="175"/>
      <c r="AC267" s="175" t="s">
        <v>84</v>
      </c>
      <c r="AD267" s="41"/>
      <c r="AE267" s="41"/>
      <c r="AF267" s="180"/>
      <c r="AG267" s="175"/>
      <c r="AH267" s="175"/>
      <c r="AI267" s="175"/>
    </row>
    <row r="268" spans="1:35" ht="14.25">
      <c r="S268" s="175"/>
      <c r="T268" s="175"/>
      <c r="U268" s="41"/>
      <c r="V268" s="175"/>
      <c r="W268" s="43"/>
      <c r="X268" s="43"/>
      <c r="Y268" s="43"/>
      <c r="Z268" s="41"/>
      <c r="AA268" s="41"/>
      <c r="AB268" s="175"/>
      <c r="AC268" s="175"/>
      <c r="AD268" s="41"/>
      <c r="AE268" s="41"/>
      <c r="AF268" s="180"/>
      <c r="AG268" s="175"/>
      <c r="AH268" s="175"/>
      <c r="AI268" s="175"/>
    </row>
    <row r="269" spans="1:35" ht="14.25">
      <c r="S269" s="175"/>
      <c r="T269" s="175"/>
      <c r="U269" s="41"/>
      <c r="V269" s="175"/>
      <c r="W269" s="43"/>
      <c r="X269" s="43"/>
      <c r="Y269" s="43"/>
      <c r="Z269" s="41"/>
      <c r="AA269" s="41"/>
      <c r="AB269" s="175"/>
      <c r="AC269" s="175"/>
      <c r="AD269" s="41"/>
      <c r="AE269" s="41"/>
      <c r="AF269" s="180"/>
      <c r="AG269" s="175"/>
      <c r="AH269" s="175"/>
      <c r="AI269" s="175"/>
    </row>
    <row r="270" spans="1:35" ht="14.25">
      <c r="S270" s="175"/>
      <c r="T270" s="175"/>
      <c r="U270" s="41"/>
      <c r="V270" s="175"/>
      <c r="W270" s="43"/>
      <c r="X270" s="43"/>
      <c r="Y270" s="43"/>
      <c r="Z270" s="41"/>
      <c r="AA270" s="41"/>
      <c r="AB270" s="175"/>
      <c r="AC270" s="175"/>
      <c r="AD270" s="41"/>
      <c r="AE270" s="41"/>
      <c r="AF270" s="180"/>
      <c r="AG270" s="175"/>
      <c r="AH270" s="175"/>
      <c r="AI270" s="175"/>
    </row>
    <row r="271" spans="1:35" ht="14.25">
      <c r="S271" s="45"/>
      <c r="T271" s="45"/>
      <c r="U271" s="45"/>
      <c r="V271" s="45"/>
      <c r="W271" s="45"/>
      <c r="X271" s="45"/>
      <c r="Y271" s="45"/>
      <c r="Z271" s="45"/>
      <c r="AA271" s="45"/>
      <c r="AB271" s="45"/>
      <c r="AC271" s="45"/>
      <c r="AD271" s="45"/>
      <c r="AE271" s="45"/>
      <c r="AF271" s="46"/>
      <c r="AG271" s="45"/>
      <c r="AH271" s="45"/>
      <c r="AI271" s="45"/>
    </row>
    <row r="272" spans="1:35">
      <c r="A272" s="39" t="s">
        <v>61</v>
      </c>
      <c r="B272" s="39" t="s">
        <v>62</v>
      </c>
      <c r="C272" s="39" t="s">
        <v>268</v>
      </c>
      <c r="D272" s="39"/>
      <c r="E272" s="39"/>
      <c r="F272" s="39" t="s">
        <v>269</v>
      </c>
      <c r="G272" s="39"/>
      <c r="H272" s="39"/>
      <c r="I272" s="39"/>
      <c r="J272" s="39"/>
      <c r="K272" s="39"/>
      <c r="L272" s="39" t="s">
        <v>295</v>
      </c>
      <c r="M272" s="39"/>
      <c r="N272" s="39"/>
      <c r="O272" s="39"/>
      <c r="P272" s="39" t="s">
        <v>67</v>
      </c>
      <c r="Q272" s="39" t="s">
        <v>66</v>
      </c>
      <c r="S272" s="171" t="s">
        <v>61</v>
      </c>
      <c r="T272" s="171" t="s">
        <v>62</v>
      </c>
      <c r="U272" s="171" t="s">
        <v>97</v>
      </c>
      <c r="V272" s="171"/>
      <c r="W272" s="171" t="s">
        <v>113</v>
      </c>
      <c r="X272" s="171"/>
      <c r="Y272" s="171"/>
      <c r="Z272" s="171"/>
      <c r="AA272" s="171"/>
      <c r="AB272" s="171"/>
      <c r="AC272" s="171" t="s">
        <v>65</v>
      </c>
      <c r="AD272" s="171"/>
      <c r="AE272" s="171"/>
      <c r="AF272" s="171"/>
      <c r="AG272" s="171"/>
      <c r="AH272" s="171" t="s">
        <v>66</v>
      </c>
      <c r="AI272" s="171" t="s">
        <v>67</v>
      </c>
    </row>
    <row r="273" spans="1:35" ht="14.25">
      <c r="A273" s="39"/>
      <c r="B273" s="39"/>
      <c r="C273" s="39" t="s">
        <v>270</v>
      </c>
      <c r="D273" s="39" t="s">
        <v>296</v>
      </c>
      <c r="E273" s="39" t="s">
        <v>297</v>
      </c>
      <c r="F273" s="39" t="s">
        <v>272</v>
      </c>
      <c r="G273" s="39" t="s">
        <v>273</v>
      </c>
      <c r="H273" s="39" t="s">
        <v>274</v>
      </c>
      <c r="I273" s="39" t="s">
        <v>275</v>
      </c>
      <c r="J273" s="39" t="s">
        <v>276</v>
      </c>
      <c r="K273" s="39" t="s">
        <v>277</v>
      </c>
      <c r="L273" s="39" t="s">
        <v>279</v>
      </c>
      <c r="M273" s="39" t="s">
        <v>280</v>
      </c>
      <c r="N273" s="39" t="s">
        <v>276</v>
      </c>
      <c r="O273" s="39" t="s">
        <v>281</v>
      </c>
      <c r="P273" s="39"/>
      <c r="Q273" s="39"/>
      <c r="S273" s="171"/>
      <c r="T273" s="171"/>
      <c r="U273" s="40" t="s">
        <v>68</v>
      </c>
      <c r="V273" s="40" t="s">
        <v>513</v>
      </c>
      <c r="W273" s="41" t="s">
        <v>70</v>
      </c>
      <c r="X273" s="41" t="s">
        <v>574</v>
      </c>
      <c r="Y273" s="41" t="s">
        <v>575</v>
      </c>
      <c r="Z273" s="41" t="s">
        <v>576</v>
      </c>
      <c r="AA273" s="41" t="s">
        <v>518</v>
      </c>
      <c r="AB273" s="41" t="s">
        <v>104</v>
      </c>
      <c r="AC273" s="41" t="s">
        <v>577</v>
      </c>
      <c r="AD273" s="41" t="s">
        <v>118</v>
      </c>
      <c r="AE273" s="41" t="s">
        <v>153</v>
      </c>
      <c r="AF273" s="42" t="s">
        <v>571</v>
      </c>
      <c r="AG273" s="41" t="s">
        <v>578</v>
      </c>
      <c r="AH273" s="171"/>
      <c r="AI273" s="171"/>
    </row>
    <row r="274" spans="1:35" ht="14.25">
      <c r="A274" s="39" t="s">
        <v>579</v>
      </c>
      <c r="B274" s="39">
        <v>20184226040</v>
      </c>
      <c r="C274" s="39">
        <v>87</v>
      </c>
      <c r="D274" s="39">
        <v>3</v>
      </c>
      <c r="E274" s="39">
        <v>89.857142857142861</v>
      </c>
      <c r="F274" s="39"/>
      <c r="G274" s="39"/>
      <c r="H274" s="39"/>
      <c r="I274" s="39"/>
      <c r="J274" s="39"/>
      <c r="K274" s="39">
        <v>0</v>
      </c>
      <c r="L274" s="39" t="s">
        <v>494</v>
      </c>
      <c r="M274" s="39" t="s">
        <v>580</v>
      </c>
      <c r="N274" s="39">
        <v>2</v>
      </c>
      <c r="O274" s="39">
        <v>65</v>
      </c>
      <c r="P274" s="39">
        <v>3.79</v>
      </c>
      <c r="Q274" s="39">
        <v>19.275714285714287</v>
      </c>
      <c r="S274" s="175" t="s">
        <v>581</v>
      </c>
      <c r="T274" s="175">
        <v>20184226040</v>
      </c>
      <c r="U274" s="41">
        <v>87</v>
      </c>
      <c r="V274" s="175">
        <f>AVERAGE(U274:U285)</f>
        <v>89.75</v>
      </c>
      <c r="W274" s="43"/>
      <c r="X274" s="43"/>
      <c r="Y274" s="43"/>
      <c r="Z274" s="41"/>
      <c r="AA274" s="41"/>
      <c r="AB274" s="175">
        <f>SUM(AA274:AA285)</f>
        <v>0</v>
      </c>
      <c r="AC274" s="175" t="s">
        <v>582</v>
      </c>
      <c r="AD274" s="41" t="s">
        <v>255</v>
      </c>
      <c r="AE274" s="41" t="s">
        <v>583</v>
      </c>
      <c r="AF274" s="179">
        <v>2</v>
      </c>
      <c r="AG274" s="175">
        <f>SUM(AF274:AF285)</f>
        <v>5</v>
      </c>
      <c r="AH274" s="175">
        <f>V274*0.1+AB274*0.8+AG274*0.1</f>
        <v>9.4749999999999996</v>
      </c>
      <c r="AI274" s="175">
        <f>AH274*0.4</f>
        <v>3.79</v>
      </c>
    </row>
    <row r="275" spans="1:35" ht="14.25">
      <c r="A275" s="39"/>
      <c r="B275" s="39"/>
      <c r="C275" s="39">
        <v>95</v>
      </c>
      <c r="D275" s="39">
        <v>3</v>
      </c>
      <c r="E275" s="39"/>
      <c r="F275" s="39"/>
      <c r="G275" s="39"/>
      <c r="H275" s="39"/>
      <c r="I275" s="39"/>
      <c r="J275" s="39"/>
      <c r="K275" s="39"/>
      <c r="L275" s="39" t="s">
        <v>257</v>
      </c>
      <c r="M275" s="39" t="s">
        <v>464</v>
      </c>
      <c r="N275" s="39">
        <v>3</v>
      </c>
      <c r="O275" s="39"/>
      <c r="P275" s="39"/>
      <c r="Q275" s="39"/>
      <c r="S275" s="175"/>
      <c r="T275" s="175"/>
      <c r="U275" s="44">
        <v>95</v>
      </c>
      <c r="V275" s="175"/>
      <c r="W275" s="43"/>
      <c r="X275" s="43"/>
      <c r="Y275" s="43"/>
      <c r="Z275" s="41"/>
      <c r="AA275" s="41"/>
      <c r="AB275" s="175"/>
      <c r="AC275" s="175"/>
      <c r="AD275" s="41"/>
      <c r="AE275" s="41"/>
      <c r="AF275" s="179"/>
      <c r="AG275" s="175"/>
      <c r="AH275" s="175"/>
      <c r="AI275" s="175"/>
    </row>
    <row r="276" spans="1:35" ht="14.25">
      <c r="A276" s="39"/>
      <c r="B276" s="39"/>
      <c r="C276" s="39">
        <v>85</v>
      </c>
      <c r="D276" s="39">
        <v>3</v>
      </c>
      <c r="E276" s="39"/>
      <c r="F276" s="39"/>
      <c r="G276" s="39"/>
      <c r="H276" s="39"/>
      <c r="I276" s="39"/>
      <c r="J276" s="39"/>
      <c r="K276" s="39"/>
      <c r="L276" s="39"/>
      <c r="M276" s="39"/>
      <c r="N276" s="39"/>
      <c r="O276" s="39"/>
      <c r="P276" s="39"/>
      <c r="Q276" s="39"/>
      <c r="S276" s="175"/>
      <c r="T276" s="175"/>
      <c r="U276" s="41">
        <v>85</v>
      </c>
      <c r="V276" s="175"/>
      <c r="W276" s="43"/>
      <c r="X276" s="43"/>
      <c r="Y276" s="43"/>
      <c r="Z276" s="41"/>
      <c r="AA276" s="41"/>
      <c r="AB276" s="175"/>
      <c r="AC276" s="175"/>
      <c r="AD276" s="41"/>
      <c r="AE276" s="41"/>
      <c r="AF276" s="179"/>
      <c r="AG276" s="175"/>
      <c r="AH276" s="175"/>
      <c r="AI276" s="175"/>
    </row>
    <row r="277" spans="1:35" ht="14.25">
      <c r="A277" s="39"/>
      <c r="B277" s="39"/>
      <c r="C277" s="39">
        <v>94</v>
      </c>
      <c r="D277" s="39">
        <v>3</v>
      </c>
      <c r="E277" s="39"/>
      <c r="F277" s="39"/>
      <c r="G277" s="39"/>
      <c r="H277" s="39"/>
      <c r="I277" s="39"/>
      <c r="J277" s="39"/>
      <c r="K277" s="39"/>
      <c r="L277" s="39"/>
      <c r="M277" s="39"/>
      <c r="N277" s="39"/>
      <c r="O277" s="39"/>
      <c r="P277" s="39"/>
      <c r="Q277" s="39"/>
      <c r="S277" s="175"/>
      <c r="T277" s="175"/>
      <c r="U277" s="41">
        <v>94</v>
      </c>
      <c r="V277" s="175"/>
      <c r="W277" s="43"/>
      <c r="X277" s="43"/>
      <c r="Y277" s="43"/>
      <c r="Z277" s="41"/>
      <c r="AA277" s="41"/>
      <c r="AB277" s="175"/>
      <c r="AC277" s="175"/>
      <c r="AD277" s="41"/>
      <c r="AE277" s="41"/>
      <c r="AF277" s="179"/>
      <c r="AG277" s="175"/>
      <c r="AH277" s="175"/>
      <c r="AI277" s="175"/>
    </row>
    <row r="278" spans="1:35" ht="14.25">
      <c r="A278" s="39"/>
      <c r="B278" s="39"/>
      <c r="C278" s="39">
        <v>81</v>
      </c>
      <c r="D278" s="39">
        <v>3</v>
      </c>
      <c r="E278" s="39"/>
      <c r="F278" s="39"/>
      <c r="G278" s="39"/>
      <c r="H278" s="39"/>
      <c r="I278" s="39"/>
      <c r="J278" s="39"/>
      <c r="K278" s="39"/>
      <c r="L278" s="39"/>
      <c r="M278" s="39"/>
      <c r="N278" s="39"/>
      <c r="O278" s="39"/>
      <c r="P278" s="39"/>
      <c r="Q278" s="39"/>
      <c r="S278" s="175"/>
      <c r="T278" s="175"/>
      <c r="U278" s="41">
        <v>81</v>
      </c>
      <c r="V278" s="175"/>
      <c r="W278" s="43"/>
      <c r="X278" s="43"/>
      <c r="Y278" s="43"/>
      <c r="Z278" s="41"/>
      <c r="AA278" s="41"/>
      <c r="AB278" s="175"/>
      <c r="AC278" s="175" t="s">
        <v>552</v>
      </c>
      <c r="AD278" s="41" t="s">
        <v>257</v>
      </c>
      <c r="AE278" s="41" t="s">
        <v>502</v>
      </c>
      <c r="AF278" s="179">
        <v>3</v>
      </c>
      <c r="AG278" s="175"/>
      <c r="AH278" s="175"/>
      <c r="AI278" s="175"/>
    </row>
    <row r="279" spans="1:35" ht="14.25">
      <c r="A279" s="39"/>
      <c r="B279" s="39"/>
      <c r="C279" s="39">
        <v>99</v>
      </c>
      <c r="D279" s="39">
        <v>3</v>
      </c>
      <c r="E279" s="39"/>
      <c r="F279" s="39"/>
      <c r="G279" s="39"/>
      <c r="H279" s="39"/>
      <c r="I279" s="39"/>
      <c r="J279" s="39"/>
      <c r="K279" s="39"/>
      <c r="L279" s="39"/>
      <c r="M279" s="39"/>
      <c r="N279" s="39"/>
      <c r="O279" s="39"/>
      <c r="P279" s="39"/>
      <c r="Q279" s="39"/>
      <c r="S279" s="175"/>
      <c r="T279" s="175"/>
      <c r="U279" s="41">
        <v>99</v>
      </c>
      <c r="V279" s="175"/>
      <c r="W279" s="43"/>
      <c r="X279" s="43"/>
      <c r="Y279" s="43"/>
      <c r="Z279" s="41"/>
      <c r="AA279" s="41"/>
      <c r="AB279" s="175"/>
      <c r="AC279" s="175"/>
      <c r="AD279" s="41"/>
      <c r="AE279" s="41"/>
      <c r="AF279" s="179"/>
      <c r="AG279" s="175"/>
      <c r="AH279" s="175"/>
      <c r="AI279" s="175"/>
    </row>
    <row r="280" spans="1:35" ht="14.25">
      <c r="A280" s="39"/>
      <c r="B280" s="39"/>
      <c r="C280" s="39">
        <v>87</v>
      </c>
      <c r="D280" s="39">
        <v>2</v>
      </c>
      <c r="E280" s="39"/>
      <c r="F280" s="39"/>
      <c r="G280" s="39"/>
      <c r="H280" s="39"/>
      <c r="I280" s="39"/>
      <c r="J280" s="39"/>
      <c r="K280" s="39"/>
      <c r="L280" s="39"/>
      <c r="M280" s="39"/>
      <c r="N280" s="39"/>
      <c r="O280" s="39"/>
      <c r="P280" s="39"/>
      <c r="Q280" s="39"/>
      <c r="S280" s="175"/>
      <c r="T280" s="175"/>
      <c r="U280" s="41">
        <v>87</v>
      </c>
      <c r="V280" s="175"/>
      <c r="W280" s="43"/>
      <c r="X280" s="43"/>
      <c r="Y280" s="43"/>
      <c r="Z280" s="41"/>
      <c r="AA280" s="41"/>
      <c r="AB280" s="175"/>
      <c r="AC280" s="175"/>
      <c r="AD280" s="41"/>
      <c r="AE280" s="41"/>
      <c r="AF280" s="179"/>
      <c r="AG280" s="175"/>
      <c r="AH280" s="175"/>
      <c r="AI280" s="175"/>
    </row>
    <row r="281" spans="1:35" ht="14.25">
      <c r="A281" s="39"/>
      <c r="B281" s="39"/>
      <c r="C281" s="39">
        <v>90</v>
      </c>
      <c r="D281" s="39">
        <v>1</v>
      </c>
      <c r="E281" s="39"/>
      <c r="F281" s="39"/>
      <c r="G281" s="39"/>
      <c r="H281" s="39"/>
      <c r="I281" s="39"/>
      <c r="J281" s="39"/>
      <c r="K281" s="39"/>
      <c r="L281" s="39"/>
      <c r="M281" s="39"/>
      <c r="N281" s="39"/>
      <c r="O281" s="39"/>
      <c r="P281" s="39"/>
      <c r="Q281" s="39"/>
      <c r="S281" s="175"/>
      <c r="T281" s="175"/>
      <c r="U281" s="41">
        <v>90</v>
      </c>
      <c r="V281" s="175"/>
      <c r="W281" s="43"/>
      <c r="X281" s="43"/>
      <c r="Y281" s="43"/>
      <c r="Z281" s="41"/>
      <c r="AA281" s="41"/>
      <c r="AB281" s="175"/>
      <c r="AC281" s="175"/>
      <c r="AD281" s="41"/>
      <c r="AE281" s="41"/>
      <c r="AF281" s="179"/>
      <c r="AG281" s="175"/>
      <c r="AH281" s="175"/>
      <c r="AI281" s="175"/>
    </row>
    <row r="282" spans="1:35" ht="14.25">
      <c r="S282" s="175"/>
      <c r="T282" s="175"/>
      <c r="U282" s="41"/>
      <c r="V282" s="175"/>
      <c r="W282" s="43"/>
      <c r="X282" s="43"/>
      <c r="Y282" s="43"/>
      <c r="Z282" s="41"/>
      <c r="AA282" s="41"/>
      <c r="AB282" s="175"/>
      <c r="AC282" s="175" t="s">
        <v>584</v>
      </c>
      <c r="AD282" s="41"/>
      <c r="AE282" s="41"/>
      <c r="AF282" s="180"/>
      <c r="AG282" s="175"/>
      <c r="AH282" s="175"/>
      <c r="AI282" s="175"/>
    </row>
    <row r="283" spans="1:35" ht="14.25">
      <c r="S283" s="175"/>
      <c r="T283" s="175"/>
      <c r="U283" s="41"/>
      <c r="V283" s="175"/>
      <c r="W283" s="43"/>
      <c r="X283" s="43"/>
      <c r="Y283" s="43"/>
      <c r="Z283" s="41"/>
      <c r="AA283" s="41"/>
      <c r="AB283" s="175"/>
      <c r="AC283" s="175"/>
      <c r="AD283" s="41"/>
      <c r="AE283" s="41"/>
      <c r="AF283" s="180"/>
      <c r="AG283" s="175"/>
      <c r="AH283" s="175"/>
      <c r="AI283" s="175"/>
    </row>
    <row r="284" spans="1:35" ht="14.25">
      <c r="S284" s="175"/>
      <c r="T284" s="175"/>
      <c r="U284" s="41"/>
      <c r="V284" s="175"/>
      <c r="W284" s="43"/>
      <c r="X284" s="43"/>
      <c r="Y284" s="43"/>
      <c r="Z284" s="41"/>
      <c r="AA284" s="41"/>
      <c r="AB284" s="175"/>
      <c r="AC284" s="175"/>
      <c r="AD284" s="41"/>
      <c r="AE284" s="41"/>
      <c r="AF284" s="180"/>
      <c r="AG284" s="175"/>
      <c r="AH284" s="175"/>
      <c r="AI284" s="175"/>
    </row>
    <row r="285" spans="1:35" ht="14.25">
      <c r="S285" s="175"/>
      <c r="T285" s="175"/>
      <c r="U285" s="41"/>
      <c r="V285" s="175"/>
      <c r="W285" s="43"/>
      <c r="X285" s="43"/>
      <c r="Y285" s="43"/>
      <c r="Z285" s="41"/>
      <c r="AA285" s="41"/>
      <c r="AB285" s="175"/>
      <c r="AC285" s="175"/>
      <c r="AD285" s="41"/>
      <c r="AE285" s="41"/>
      <c r="AF285" s="180"/>
      <c r="AG285" s="175"/>
      <c r="AH285" s="175"/>
      <c r="AI285" s="175"/>
    </row>
    <row r="286" spans="1:35" ht="14.25">
      <c r="S286" s="45"/>
      <c r="T286" s="45"/>
      <c r="U286" s="45"/>
      <c r="V286" s="45"/>
      <c r="W286" s="45"/>
      <c r="X286" s="45"/>
      <c r="Y286" s="45"/>
      <c r="Z286" s="45"/>
      <c r="AA286" s="45"/>
      <c r="AB286" s="45"/>
      <c r="AC286" s="45"/>
      <c r="AD286" s="45"/>
      <c r="AE286" s="45"/>
      <c r="AF286" s="46"/>
      <c r="AG286" s="45"/>
      <c r="AH286" s="45"/>
      <c r="AI286" s="45"/>
    </row>
    <row r="287" spans="1:35">
      <c r="A287" s="39" t="s">
        <v>61</v>
      </c>
      <c r="B287" s="39" t="s">
        <v>62</v>
      </c>
      <c r="C287" s="39" t="s">
        <v>268</v>
      </c>
      <c r="D287" s="39"/>
      <c r="E287" s="39"/>
      <c r="F287" s="39" t="s">
        <v>269</v>
      </c>
      <c r="G287" s="39"/>
      <c r="H287" s="39"/>
      <c r="I287" s="39"/>
      <c r="J287" s="39"/>
      <c r="K287" s="39"/>
      <c r="L287" s="39" t="s">
        <v>295</v>
      </c>
      <c r="M287" s="39"/>
      <c r="N287" s="39"/>
      <c r="O287" s="39"/>
      <c r="P287" s="39" t="s">
        <v>67</v>
      </c>
      <c r="Q287" s="39" t="s">
        <v>66</v>
      </c>
      <c r="S287" s="171" t="s">
        <v>61</v>
      </c>
      <c r="T287" s="171" t="s">
        <v>62</v>
      </c>
      <c r="U287" s="171" t="s">
        <v>97</v>
      </c>
      <c r="V287" s="171"/>
      <c r="W287" s="171" t="s">
        <v>585</v>
      </c>
      <c r="X287" s="171"/>
      <c r="Y287" s="171"/>
      <c r="Z287" s="171"/>
      <c r="AA287" s="171"/>
      <c r="AB287" s="171"/>
      <c r="AC287" s="171" t="s">
        <v>65</v>
      </c>
      <c r="AD287" s="171"/>
      <c r="AE287" s="171"/>
      <c r="AF287" s="171"/>
      <c r="AG287" s="171"/>
      <c r="AH287" s="171" t="s">
        <v>66</v>
      </c>
      <c r="AI287" s="171" t="s">
        <v>67</v>
      </c>
    </row>
    <row r="288" spans="1:35" ht="14.25">
      <c r="A288" s="39"/>
      <c r="B288" s="39"/>
      <c r="C288" s="39" t="s">
        <v>270</v>
      </c>
      <c r="D288" s="39" t="s">
        <v>296</v>
      </c>
      <c r="E288" s="39" t="s">
        <v>297</v>
      </c>
      <c r="F288" s="39" t="s">
        <v>272</v>
      </c>
      <c r="G288" s="39" t="s">
        <v>273</v>
      </c>
      <c r="H288" s="39" t="s">
        <v>274</v>
      </c>
      <c r="I288" s="39" t="s">
        <v>275</v>
      </c>
      <c r="J288" s="39" t="s">
        <v>276</v>
      </c>
      <c r="K288" s="39" t="s">
        <v>277</v>
      </c>
      <c r="L288" s="39" t="s">
        <v>279</v>
      </c>
      <c r="M288" s="39" t="s">
        <v>280</v>
      </c>
      <c r="N288" s="39" t="s">
        <v>276</v>
      </c>
      <c r="O288" s="39" t="s">
        <v>281</v>
      </c>
      <c r="P288" s="39"/>
      <c r="Q288" s="39"/>
      <c r="S288" s="171"/>
      <c r="T288" s="171"/>
      <c r="U288" s="40" t="s">
        <v>68</v>
      </c>
      <c r="V288" s="40" t="s">
        <v>513</v>
      </c>
      <c r="W288" s="41" t="s">
        <v>586</v>
      </c>
      <c r="X288" s="41" t="s">
        <v>525</v>
      </c>
      <c r="Y288" s="41" t="s">
        <v>72</v>
      </c>
      <c r="Z288" s="41" t="s">
        <v>535</v>
      </c>
      <c r="AA288" s="41" t="s">
        <v>587</v>
      </c>
      <c r="AB288" s="41" t="s">
        <v>544</v>
      </c>
      <c r="AC288" s="41" t="s">
        <v>117</v>
      </c>
      <c r="AD288" s="41" t="s">
        <v>118</v>
      </c>
      <c r="AE288" s="41" t="s">
        <v>545</v>
      </c>
      <c r="AF288" s="42" t="s">
        <v>588</v>
      </c>
      <c r="AG288" s="41" t="s">
        <v>80</v>
      </c>
      <c r="AH288" s="171"/>
      <c r="AI288" s="171"/>
    </row>
    <row r="289" spans="1:35" ht="14.25">
      <c r="A289" s="39" t="s">
        <v>589</v>
      </c>
      <c r="B289" s="39">
        <v>20184226041</v>
      </c>
      <c r="C289" s="39">
        <v>93</v>
      </c>
      <c r="D289" s="39">
        <v>3</v>
      </c>
      <c r="E289" s="39">
        <v>89.428571428571431</v>
      </c>
      <c r="F289" s="39"/>
      <c r="G289" s="39"/>
      <c r="H289" s="39"/>
      <c r="I289" s="39"/>
      <c r="J289" s="39"/>
      <c r="K289" s="39">
        <v>0</v>
      </c>
      <c r="L289" s="39" t="s">
        <v>494</v>
      </c>
      <c r="M289" s="39" t="s">
        <v>478</v>
      </c>
      <c r="N289" s="39">
        <v>2</v>
      </c>
      <c r="O289" s="39">
        <v>65</v>
      </c>
      <c r="P289" s="39">
        <v>3.7750000000000004</v>
      </c>
      <c r="Q289" s="39">
        <v>19.217857142857142</v>
      </c>
      <c r="S289" s="175" t="s">
        <v>590</v>
      </c>
      <c r="T289" s="175">
        <v>20184226041</v>
      </c>
      <c r="U289" s="41">
        <v>93</v>
      </c>
      <c r="V289" s="175">
        <f>AVERAGE(U289:U300)</f>
        <v>89.375</v>
      </c>
      <c r="W289" s="43"/>
      <c r="X289" s="43"/>
      <c r="Y289" s="43"/>
      <c r="Z289" s="41"/>
      <c r="AA289" s="41"/>
      <c r="AB289" s="175">
        <f>SUM(AA289:AA300)</f>
        <v>0</v>
      </c>
      <c r="AC289" s="175" t="s">
        <v>591</v>
      </c>
      <c r="AD289" s="41" t="s">
        <v>255</v>
      </c>
      <c r="AE289" s="41" t="s">
        <v>592</v>
      </c>
      <c r="AF289" s="179">
        <v>2</v>
      </c>
      <c r="AG289" s="175">
        <f>SUM(AF289:AF300)</f>
        <v>5</v>
      </c>
      <c r="AH289" s="175">
        <f>V289*0.1+AB289*0.8+AG289*0.1</f>
        <v>9.4375</v>
      </c>
      <c r="AI289" s="175">
        <f>AH289*0.4</f>
        <v>3.7750000000000004</v>
      </c>
    </row>
    <row r="290" spans="1:35" ht="14.25">
      <c r="A290" s="39"/>
      <c r="B290" s="39"/>
      <c r="C290" s="39">
        <v>89</v>
      </c>
      <c r="D290" s="39">
        <v>3</v>
      </c>
      <c r="E290" s="39"/>
      <c r="F290" s="39"/>
      <c r="G290" s="39"/>
      <c r="H290" s="39"/>
      <c r="I290" s="39"/>
      <c r="J290" s="39"/>
      <c r="K290" s="39"/>
      <c r="L290" s="39" t="s">
        <v>257</v>
      </c>
      <c r="M290" s="39" t="s">
        <v>464</v>
      </c>
      <c r="N290" s="39">
        <v>3</v>
      </c>
      <c r="O290" s="39"/>
      <c r="P290" s="39"/>
      <c r="Q290" s="39"/>
      <c r="S290" s="175"/>
      <c r="T290" s="175"/>
      <c r="U290" s="44">
        <v>89</v>
      </c>
      <c r="V290" s="175"/>
      <c r="W290" s="43"/>
      <c r="X290" s="43"/>
      <c r="Y290" s="43"/>
      <c r="Z290" s="41"/>
      <c r="AA290" s="41"/>
      <c r="AB290" s="175"/>
      <c r="AC290" s="175"/>
      <c r="AD290" s="41"/>
      <c r="AE290" s="41"/>
      <c r="AF290" s="179"/>
      <c r="AG290" s="175"/>
      <c r="AH290" s="175"/>
      <c r="AI290" s="175"/>
    </row>
    <row r="291" spans="1:35" ht="14.25">
      <c r="A291" s="39"/>
      <c r="B291" s="39"/>
      <c r="C291" s="39">
        <v>89</v>
      </c>
      <c r="D291" s="39">
        <v>3</v>
      </c>
      <c r="E291" s="39"/>
      <c r="F291" s="39"/>
      <c r="G291" s="39"/>
      <c r="H291" s="39"/>
      <c r="I291" s="39"/>
      <c r="J291" s="39"/>
      <c r="K291" s="39"/>
      <c r="L291" s="39"/>
      <c r="M291" s="39"/>
      <c r="N291" s="39"/>
      <c r="O291" s="39"/>
      <c r="P291" s="39"/>
      <c r="Q291" s="39"/>
      <c r="S291" s="175"/>
      <c r="T291" s="175"/>
      <c r="U291" s="41">
        <v>89</v>
      </c>
      <c r="V291" s="175"/>
      <c r="W291" s="43"/>
      <c r="X291" s="43"/>
      <c r="Y291" s="43"/>
      <c r="Z291" s="41"/>
      <c r="AA291" s="41"/>
      <c r="AB291" s="175"/>
      <c r="AC291" s="175"/>
      <c r="AD291" s="41"/>
      <c r="AE291" s="41"/>
      <c r="AF291" s="179"/>
      <c r="AG291" s="175"/>
      <c r="AH291" s="175"/>
      <c r="AI291" s="175"/>
    </row>
    <row r="292" spans="1:35" ht="14.25">
      <c r="A292" s="39"/>
      <c r="B292" s="39"/>
      <c r="C292" s="39">
        <v>86</v>
      </c>
      <c r="D292" s="39">
        <v>3</v>
      </c>
      <c r="E292" s="39"/>
      <c r="F292" s="39"/>
      <c r="G292" s="39"/>
      <c r="H292" s="39"/>
      <c r="I292" s="39"/>
      <c r="J292" s="39"/>
      <c r="K292" s="39"/>
      <c r="L292" s="39"/>
      <c r="M292" s="39"/>
      <c r="N292" s="39"/>
      <c r="O292" s="39"/>
      <c r="P292" s="39"/>
      <c r="Q292" s="39"/>
      <c r="S292" s="175"/>
      <c r="T292" s="175"/>
      <c r="U292" s="41">
        <v>86</v>
      </c>
      <c r="V292" s="175"/>
      <c r="W292" s="43"/>
      <c r="X292" s="43"/>
      <c r="Y292" s="43"/>
      <c r="Z292" s="41"/>
      <c r="AA292" s="41"/>
      <c r="AB292" s="175"/>
      <c r="AC292" s="175"/>
      <c r="AD292" s="41"/>
      <c r="AE292" s="41"/>
      <c r="AF292" s="179"/>
      <c r="AG292" s="175"/>
      <c r="AH292" s="175"/>
      <c r="AI292" s="175"/>
    </row>
    <row r="293" spans="1:35" ht="14.25">
      <c r="A293" s="39"/>
      <c r="B293" s="39"/>
      <c r="C293" s="39">
        <v>87</v>
      </c>
      <c r="D293" s="39">
        <v>3</v>
      </c>
      <c r="E293" s="39"/>
      <c r="F293" s="39"/>
      <c r="G293" s="39"/>
      <c r="H293" s="39"/>
      <c r="I293" s="39"/>
      <c r="J293" s="39"/>
      <c r="K293" s="39"/>
      <c r="L293" s="39"/>
      <c r="M293" s="39"/>
      <c r="N293" s="39"/>
      <c r="O293" s="39"/>
      <c r="P293" s="39"/>
      <c r="Q293" s="39"/>
      <c r="S293" s="175"/>
      <c r="T293" s="175"/>
      <c r="U293" s="41">
        <v>87</v>
      </c>
      <c r="V293" s="175"/>
      <c r="W293" s="43"/>
      <c r="X293" s="43"/>
      <c r="Y293" s="43"/>
      <c r="Z293" s="41"/>
      <c r="AA293" s="41"/>
      <c r="AB293" s="175"/>
      <c r="AC293" s="175" t="s">
        <v>552</v>
      </c>
      <c r="AD293" s="41" t="s">
        <v>257</v>
      </c>
      <c r="AE293" s="41" t="s">
        <v>502</v>
      </c>
      <c r="AF293" s="180">
        <v>3</v>
      </c>
      <c r="AG293" s="175"/>
      <c r="AH293" s="175"/>
      <c r="AI293" s="175"/>
    </row>
    <row r="294" spans="1:35" ht="14.25">
      <c r="A294" s="39"/>
      <c r="B294" s="39"/>
      <c r="C294" s="39">
        <v>94</v>
      </c>
      <c r="D294" s="39">
        <v>3</v>
      </c>
      <c r="E294" s="39"/>
      <c r="F294" s="39"/>
      <c r="G294" s="39"/>
      <c r="H294" s="39"/>
      <c r="I294" s="39"/>
      <c r="J294" s="39"/>
      <c r="K294" s="39"/>
      <c r="L294" s="39"/>
      <c r="M294" s="39"/>
      <c r="N294" s="39"/>
      <c r="O294" s="39"/>
      <c r="P294" s="39"/>
      <c r="Q294" s="39"/>
      <c r="S294" s="175"/>
      <c r="T294" s="175"/>
      <c r="U294" s="41">
        <v>94</v>
      </c>
      <c r="V294" s="175"/>
      <c r="W294" s="43"/>
      <c r="X294" s="43"/>
      <c r="Y294" s="43"/>
      <c r="Z294" s="41"/>
      <c r="AA294" s="41"/>
      <c r="AB294" s="175"/>
      <c r="AC294" s="175"/>
      <c r="AD294" s="41"/>
      <c r="AE294" s="41"/>
      <c r="AF294" s="180"/>
      <c r="AG294" s="175"/>
      <c r="AH294" s="175"/>
      <c r="AI294" s="175"/>
    </row>
    <row r="295" spans="1:35" ht="14.25">
      <c r="A295" s="39"/>
      <c r="B295" s="39"/>
      <c r="C295" s="39">
        <v>87</v>
      </c>
      <c r="D295" s="39">
        <v>2</v>
      </c>
      <c r="E295" s="39"/>
      <c r="F295" s="39"/>
      <c r="G295" s="39"/>
      <c r="H295" s="39"/>
      <c r="I295" s="39"/>
      <c r="J295" s="39"/>
      <c r="K295" s="39"/>
      <c r="L295" s="39"/>
      <c r="M295" s="39"/>
      <c r="N295" s="39"/>
      <c r="O295" s="39"/>
      <c r="P295" s="39"/>
      <c r="Q295" s="39"/>
      <c r="S295" s="175"/>
      <c r="T295" s="175"/>
      <c r="U295" s="41">
        <v>87</v>
      </c>
      <c r="V295" s="175"/>
      <c r="W295" s="43"/>
      <c r="X295" s="43"/>
      <c r="Y295" s="43"/>
      <c r="Z295" s="41"/>
      <c r="AA295" s="41"/>
      <c r="AB295" s="175"/>
      <c r="AC295" s="175"/>
      <c r="AD295" s="41"/>
      <c r="AE295" s="41"/>
      <c r="AF295" s="180"/>
      <c r="AG295" s="175"/>
      <c r="AH295" s="175"/>
      <c r="AI295" s="175"/>
    </row>
    <row r="296" spans="1:35" ht="14.25">
      <c r="A296" s="39"/>
      <c r="B296" s="39"/>
      <c r="C296" s="39">
        <v>90</v>
      </c>
      <c r="D296" s="39">
        <v>1</v>
      </c>
      <c r="E296" s="39"/>
      <c r="F296" s="39"/>
      <c r="G296" s="39"/>
      <c r="H296" s="39"/>
      <c r="I296" s="39"/>
      <c r="J296" s="39"/>
      <c r="K296" s="39"/>
      <c r="L296" s="39"/>
      <c r="M296" s="39"/>
      <c r="N296" s="39"/>
      <c r="O296" s="39"/>
      <c r="P296" s="39"/>
      <c r="Q296" s="39"/>
      <c r="S296" s="175"/>
      <c r="T296" s="175"/>
      <c r="U296" s="41">
        <v>90</v>
      </c>
      <c r="V296" s="175"/>
      <c r="W296" s="43"/>
      <c r="X296" s="43"/>
      <c r="Y296" s="43"/>
      <c r="Z296" s="41"/>
      <c r="AA296" s="41"/>
      <c r="AB296" s="175"/>
      <c r="AC296" s="175"/>
      <c r="AD296" s="41"/>
      <c r="AE296" s="41"/>
      <c r="AF296" s="180"/>
      <c r="AG296" s="175"/>
      <c r="AH296" s="175"/>
      <c r="AI296" s="175"/>
    </row>
    <row r="297" spans="1:35" ht="14.25">
      <c r="S297" s="175"/>
      <c r="T297" s="175"/>
      <c r="U297" s="41"/>
      <c r="V297" s="175"/>
      <c r="W297" s="43"/>
      <c r="X297" s="43"/>
      <c r="Y297" s="43"/>
      <c r="Z297" s="41"/>
      <c r="AA297" s="41"/>
      <c r="AB297" s="175"/>
      <c r="AC297" s="175" t="s">
        <v>593</v>
      </c>
      <c r="AD297" s="41"/>
      <c r="AE297" s="41"/>
      <c r="AF297" s="180"/>
      <c r="AG297" s="175"/>
      <c r="AH297" s="175"/>
      <c r="AI297" s="175"/>
    </row>
    <row r="298" spans="1:35" ht="14.25">
      <c r="S298" s="175"/>
      <c r="T298" s="175"/>
      <c r="U298" s="41"/>
      <c r="V298" s="175"/>
      <c r="W298" s="43"/>
      <c r="X298" s="43"/>
      <c r="Y298" s="43"/>
      <c r="Z298" s="41"/>
      <c r="AA298" s="41"/>
      <c r="AB298" s="175"/>
      <c r="AC298" s="175"/>
      <c r="AD298" s="41"/>
      <c r="AE298" s="41"/>
      <c r="AF298" s="180"/>
      <c r="AG298" s="175"/>
      <c r="AH298" s="175"/>
      <c r="AI298" s="175"/>
    </row>
    <row r="299" spans="1:35" ht="14.25">
      <c r="S299" s="175"/>
      <c r="T299" s="175"/>
      <c r="U299" s="41"/>
      <c r="V299" s="175"/>
      <c r="W299" s="43"/>
      <c r="X299" s="43"/>
      <c r="Y299" s="43"/>
      <c r="Z299" s="41"/>
      <c r="AA299" s="41"/>
      <c r="AB299" s="175"/>
      <c r="AC299" s="175"/>
      <c r="AD299" s="41"/>
      <c r="AE299" s="41"/>
      <c r="AF299" s="180"/>
      <c r="AG299" s="175"/>
      <c r="AH299" s="175"/>
      <c r="AI299" s="175"/>
    </row>
    <row r="300" spans="1:35" ht="14.25">
      <c r="S300" s="175"/>
      <c r="T300" s="175"/>
      <c r="U300" s="41"/>
      <c r="V300" s="175"/>
      <c r="W300" s="43"/>
      <c r="X300" s="43"/>
      <c r="Y300" s="43"/>
      <c r="Z300" s="41"/>
      <c r="AA300" s="41"/>
      <c r="AB300" s="175"/>
      <c r="AC300" s="175"/>
      <c r="AD300" s="41"/>
      <c r="AE300" s="41"/>
      <c r="AF300" s="180"/>
      <c r="AG300" s="175"/>
      <c r="AH300" s="175"/>
      <c r="AI300" s="175"/>
    </row>
    <row r="301" spans="1:35" ht="14.25">
      <c r="S301" s="45"/>
      <c r="T301" s="45"/>
      <c r="U301" s="45"/>
      <c r="V301" s="45"/>
      <c r="W301" s="45"/>
      <c r="X301" s="45"/>
      <c r="Y301" s="45"/>
      <c r="Z301" s="45"/>
      <c r="AA301" s="45"/>
      <c r="AB301" s="45"/>
      <c r="AC301" s="45"/>
      <c r="AD301" s="45"/>
      <c r="AE301" s="45"/>
      <c r="AF301" s="46"/>
      <c r="AG301" s="45"/>
      <c r="AH301" s="45"/>
      <c r="AI301" s="45"/>
    </row>
    <row r="302" spans="1:35">
      <c r="A302" s="39" t="s">
        <v>61</v>
      </c>
      <c r="B302" s="39" t="s">
        <v>62</v>
      </c>
      <c r="C302" s="39" t="s">
        <v>268</v>
      </c>
      <c r="D302" s="39"/>
      <c r="E302" s="39"/>
      <c r="F302" s="39" t="s">
        <v>269</v>
      </c>
      <c r="G302" s="39"/>
      <c r="H302" s="39"/>
      <c r="I302" s="39"/>
      <c r="J302" s="39"/>
      <c r="K302" s="39"/>
      <c r="L302" s="39" t="s">
        <v>295</v>
      </c>
      <c r="M302" s="39"/>
      <c r="N302" s="39"/>
      <c r="O302" s="39"/>
      <c r="P302" s="39" t="s">
        <v>67</v>
      </c>
      <c r="Q302" s="39" t="s">
        <v>66</v>
      </c>
      <c r="S302" s="171" t="s">
        <v>61</v>
      </c>
      <c r="T302" s="171" t="s">
        <v>62</v>
      </c>
      <c r="U302" s="171" t="s">
        <v>97</v>
      </c>
      <c r="V302" s="171"/>
      <c r="W302" s="171" t="s">
        <v>585</v>
      </c>
      <c r="X302" s="171"/>
      <c r="Y302" s="171"/>
      <c r="Z302" s="171"/>
      <c r="AA302" s="171"/>
      <c r="AB302" s="171"/>
      <c r="AC302" s="171" t="s">
        <v>65</v>
      </c>
      <c r="AD302" s="171"/>
      <c r="AE302" s="171"/>
      <c r="AF302" s="171"/>
      <c r="AG302" s="171"/>
      <c r="AH302" s="171" t="s">
        <v>66</v>
      </c>
      <c r="AI302" s="171" t="s">
        <v>67</v>
      </c>
    </row>
    <row r="303" spans="1:35" ht="14.25">
      <c r="A303" s="39"/>
      <c r="B303" s="39"/>
      <c r="C303" s="39" t="s">
        <v>270</v>
      </c>
      <c r="D303" s="39" t="s">
        <v>296</v>
      </c>
      <c r="E303" s="39" t="s">
        <v>297</v>
      </c>
      <c r="F303" s="39" t="s">
        <v>272</v>
      </c>
      <c r="G303" s="39" t="s">
        <v>273</v>
      </c>
      <c r="H303" s="39" t="s">
        <v>274</v>
      </c>
      <c r="I303" s="39" t="s">
        <v>275</v>
      </c>
      <c r="J303" s="39" t="s">
        <v>276</v>
      </c>
      <c r="K303" s="39" t="s">
        <v>277</v>
      </c>
      <c r="L303" s="39" t="s">
        <v>279</v>
      </c>
      <c r="M303" s="39" t="s">
        <v>280</v>
      </c>
      <c r="N303" s="39" t="s">
        <v>276</v>
      </c>
      <c r="O303" s="39" t="s">
        <v>281</v>
      </c>
      <c r="P303" s="39"/>
      <c r="Q303" s="39"/>
      <c r="S303" s="171"/>
      <c r="T303" s="171"/>
      <c r="U303" s="40" t="s">
        <v>594</v>
      </c>
      <c r="V303" s="40" t="s">
        <v>595</v>
      </c>
      <c r="W303" s="41" t="s">
        <v>586</v>
      </c>
      <c r="X303" s="41" t="s">
        <v>596</v>
      </c>
      <c r="Y303" s="41" t="s">
        <v>515</v>
      </c>
      <c r="Z303" s="41" t="s">
        <v>535</v>
      </c>
      <c r="AA303" s="41" t="s">
        <v>518</v>
      </c>
      <c r="AB303" s="41" t="s">
        <v>104</v>
      </c>
      <c r="AC303" s="41" t="s">
        <v>117</v>
      </c>
      <c r="AD303" s="41" t="s">
        <v>597</v>
      </c>
      <c r="AE303" s="41" t="s">
        <v>598</v>
      </c>
      <c r="AF303" s="42" t="s">
        <v>588</v>
      </c>
      <c r="AG303" s="41" t="s">
        <v>561</v>
      </c>
      <c r="AH303" s="171"/>
      <c r="AI303" s="171"/>
    </row>
    <row r="304" spans="1:35" ht="14.25">
      <c r="A304" s="39" t="s">
        <v>599</v>
      </c>
      <c r="B304" s="39">
        <v>20184226042</v>
      </c>
      <c r="C304" s="39">
        <v>89</v>
      </c>
      <c r="D304" s="39">
        <v>3</v>
      </c>
      <c r="E304" s="39">
        <v>87.238095238095241</v>
      </c>
      <c r="F304" s="39"/>
      <c r="G304" s="39"/>
      <c r="H304" s="39"/>
      <c r="I304" s="39"/>
      <c r="J304" s="39"/>
      <c r="K304" s="39">
        <v>0</v>
      </c>
      <c r="L304" s="39"/>
      <c r="M304" s="39"/>
      <c r="N304" s="39"/>
      <c r="O304" s="39">
        <v>60</v>
      </c>
      <c r="P304" s="39">
        <v>3.5</v>
      </c>
      <c r="Q304" s="39">
        <v>18.223809523809525</v>
      </c>
      <c r="S304" s="175" t="s">
        <v>600</v>
      </c>
      <c r="T304" s="175">
        <v>20184226042</v>
      </c>
      <c r="U304" s="41">
        <v>89</v>
      </c>
      <c r="V304" s="175">
        <f>AVERAGE(U304:U315)</f>
        <v>87.5</v>
      </c>
      <c r="W304" s="43"/>
      <c r="X304" s="43"/>
      <c r="Y304" s="43"/>
      <c r="Z304" s="41"/>
      <c r="AA304" s="41"/>
      <c r="AB304" s="175">
        <f>SUM(AA304:AA315)</f>
        <v>0</v>
      </c>
      <c r="AC304" s="175" t="s">
        <v>82</v>
      </c>
      <c r="AD304" s="41"/>
      <c r="AE304" s="41"/>
      <c r="AF304" s="180"/>
      <c r="AG304" s="175">
        <f>SUM(AF304:AF315)</f>
        <v>0</v>
      </c>
      <c r="AH304" s="175">
        <f>V304*0.1+AB304*0.8+AG304*0.1</f>
        <v>8.75</v>
      </c>
      <c r="AI304" s="175">
        <f>AH304*0.4</f>
        <v>3.5</v>
      </c>
    </row>
    <row r="305" spans="1:35" ht="14.25">
      <c r="A305" s="39"/>
      <c r="B305" s="39"/>
      <c r="C305" s="39">
        <v>81</v>
      </c>
      <c r="D305" s="39">
        <v>3</v>
      </c>
      <c r="E305" s="39"/>
      <c r="F305" s="39"/>
      <c r="G305" s="39"/>
      <c r="H305" s="39"/>
      <c r="I305" s="39"/>
      <c r="J305" s="39"/>
      <c r="K305" s="39"/>
      <c r="L305" s="39"/>
      <c r="M305" s="39"/>
      <c r="N305" s="39"/>
      <c r="O305" s="39"/>
      <c r="P305" s="39"/>
      <c r="Q305" s="39"/>
      <c r="S305" s="175"/>
      <c r="T305" s="175"/>
      <c r="U305" s="44">
        <v>81</v>
      </c>
      <c r="V305" s="175"/>
      <c r="W305" s="43"/>
      <c r="X305" s="43"/>
      <c r="Y305" s="43"/>
      <c r="Z305" s="41"/>
      <c r="AA305" s="41"/>
      <c r="AB305" s="175"/>
      <c r="AC305" s="175"/>
      <c r="AD305" s="41"/>
      <c r="AE305" s="41"/>
      <c r="AF305" s="180"/>
      <c r="AG305" s="175"/>
      <c r="AH305" s="175"/>
      <c r="AI305" s="175"/>
    </row>
    <row r="306" spans="1:35" ht="14.25">
      <c r="A306" s="39"/>
      <c r="B306" s="39"/>
      <c r="C306" s="39">
        <v>81</v>
      </c>
      <c r="D306" s="39">
        <v>3</v>
      </c>
      <c r="E306" s="39"/>
      <c r="F306" s="39"/>
      <c r="G306" s="39"/>
      <c r="H306" s="39"/>
      <c r="I306" s="39"/>
      <c r="J306" s="39"/>
      <c r="K306" s="39"/>
      <c r="L306" s="39"/>
      <c r="M306" s="39"/>
      <c r="N306" s="39"/>
      <c r="O306" s="39"/>
      <c r="P306" s="39"/>
      <c r="Q306" s="39"/>
      <c r="S306" s="175"/>
      <c r="T306" s="175"/>
      <c r="U306" s="41">
        <v>81</v>
      </c>
      <c r="V306" s="175"/>
      <c r="W306" s="43"/>
      <c r="X306" s="43"/>
      <c r="Y306" s="43"/>
      <c r="Z306" s="41"/>
      <c r="AA306" s="41"/>
      <c r="AB306" s="175"/>
      <c r="AC306" s="175"/>
      <c r="AD306" s="41"/>
      <c r="AE306" s="41"/>
      <c r="AF306" s="180"/>
      <c r="AG306" s="175"/>
      <c r="AH306" s="175"/>
      <c r="AI306" s="175"/>
    </row>
    <row r="307" spans="1:35" ht="14.25">
      <c r="A307" s="39"/>
      <c r="B307" s="39"/>
      <c r="C307" s="39">
        <v>92</v>
      </c>
      <c r="D307" s="39">
        <v>3</v>
      </c>
      <c r="E307" s="39"/>
      <c r="F307" s="39"/>
      <c r="G307" s="39"/>
      <c r="H307" s="39"/>
      <c r="I307" s="39"/>
      <c r="J307" s="39"/>
      <c r="K307" s="39"/>
      <c r="L307" s="39"/>
      <c r="M307" s="39"/>
      <c r="N307" s="39"/>
      <c r="O307" s="39"/>
      <c r="P307" s="39"/>
      <c r="Q307" s="39"/>
      <c r="S307" s="175"/>
      <c r="T307" s="175"/>
      <c r="U307" s="41">
        <v>92</v>
      </c>
      <c r="V307" s="175"/>
      <c r="W307" s="43"/>
      <c r="X307" s="43"/>
      <c r="Y307" s="43"/>
      <c r="Z307" s="41"/>
      <c r="AA307" s="41"/>
      <c r="AB307" s="175"/>
      <c r="AC307" s="175"/>
      <c r="AD307" s="41"/>
      <c r="AE307" s="41"/>
      <c r="AF307" s="180"/>
      <c r="AG307" s="175"/>
      <c r="AH307" s="175"/>
      <c r="AI307" s="175"/>
    </row>
    <row r="308" spans="1:35" ht="14.25">
      <c r="A308" s="39"/>
      <c r="B308" s="39"/>
      <c r="C308" s="39">
        <v>89</v>
      </c>
      <c r="D308" s="39">
        <v>3</v>
      </c>
      <c r="E308" s="39"/>
      <c r="F308" s="39"/>
      <c r="G308" s="39"/>
      <c r="H308" s="39"/>
      <c r="I308" s="39"/>
      <c r="J308" s="39"/>
      <c r="K308" s="39"/>
      <c r="L308" s="39"/>
      <c r="M308" s="39"/>
      <c r="N308" s="39"/>
      <c r="O308" s="39"/>
      <c r="P308" s="39"/>
      <c r="Q308" s="39"/>
      <c r="S308" s="175"/>
      <c r="T308" s="175"/>
      <c r="U308" s="41">
        <v>89</v>
      </c>
      <c r="V308" s="175"/>
      <c r="W308" s="43"/>
      <c r="X308" s="43"/>
      <c r="Y308" s="43"/>
      <c r="Z308" s="41"/>
      <c r="AA308" s="41"/>
      <c r="AB308" s="175"/>
      <c r="AC308" s="175" t="s">
        <v>157</v>
      </c>
      <c r="AD308" s="41"/>
      <c r="AE308" s="41"/>
      <c r="AF308" s="180"/>
      <c r="AG308" s="175"/>
      <c r="AH308" s="175"/>
      <c r="AI308" s="175"/>
    </row>
    <row r="309" spans="1:35" ht="14.25">
      <c r="A309" s="39"/>
      <c r="B309" s="39"/>
      <c r="C309" s="39">
        <v>91</v>
      </c>
      <c r="D309" s="39">
        <v>3</v>
      </c>
      <c r="E309" s="39"/>
      <c r="F309" s="39"/>
      <c r="G309" s="39"/>
      <c r="H309" s="39"/>
      <c r="I309" s="39"/>
      <c r="J309" s="39"/>
      <c r="K309" s="39"/>
      <c r="L309" s="39"/>
      <c r="M309" s="39"/>
      <c r="N309" s="39"/>
      <c r="O309" s="39"/>
      <c r="P309" s="39"/>
      <c r="Q309" s="39"/>
      <c r="S309" s="175"/>
      <c r="T309" s="175"/>
      <c r="U309" s="41">
        <v>91</v>
      </c>
      <c r="V309" s="175"/>
      <c r="W309" s="43"/>
      <c r="X309" s="43"/>
      <c r="Y309" s="43"/>
      <c r="Z309" s="41"/>
      <c r="AA309" s="41"/>
      <c r="AB309" s="175"/>
      <c r="AC309" s="175"/>
      <c r="AD309" s="41"/>
      <c r="AE309" s="41"/>
      <c r="AF309" s="180"/>
      <c r="AG309" s="175"/>
      <c r="AH309" s="175"/>
      <c r="AI309" s="175"/>
    </row>
    <row r="310" spans="1:35" ht="14.25">
      <c r="A310" s="39"/>
      <c r="B310" s="39"/>
      <c r="C310" s="39">
        <v>86</v>
      </c>
      <c r="D310" s="39">
        <v>2</v>
      </c>
      <c r="E310" s="39"/>
      <c r="F310" s="39"/>
      <c r="G310" s="39"/>
      <c r="H310" s="39"/>
      <c r="I310" s="39"/>
      <c r="J310" s="39"/>
      <c r="K310" s="39"/>
      <c r="L310" s="39"/>
      <c r="M310" s="39"/>
      <c r="N310" s="39"/>
      <c r="O310" s="39"/>
      <c r="P310" s="39"/>
      <c r="Q310" s="39"/>
      <c r="S310" s="175"/>
      <c r="T310" s="175"/>
      <c r="U310" s="41">
        <v>86</v>
      </c>
      <c r="V310" s="175"/>
      <c r="W310" s="43"/>
      <c r="X310" s="43"/>
      <c r="Y310" s="43"/>
      <c r="Z310" s="41"/>
      <c r="AA310" s="41"/>
      <c r="AB310" s="175"/>
      <c r="AC310" s="175"/>
      <c r="AD310" s="41"/>
      <c r="AE310" s="41"/>
      <c r="AF310" s="180"/>
      <c r="AG310" s="175"/>
      <c r="AH310" s="175"/>
      <c r="AI310" s="175"/>
    </row>
    <row r="311" spans="1:35" ht="14.25">
      <c r="A311" s="39"/>
      <c r="B311" s="39"/>
      <c r="C311" s="39">
        <v>91</v>
      </c>
      <c r="D311" s="39">
        <v>1</v>
      </c>
      <c r="E311" s="39"/>
      <c r="F311" s="39"/>
      <c r="G311" s="39"/>
      <c r="H311" s="39"/>
      <c r="I311" s="39"/>
      <c r="J311" s="39"/>
      <c r="K311" s="39"/>
      <c r="L311" s="39"/>
      <c r="M311" s="39"/>
      <c r="N311" s="39"/>
      <c r="O311" s="39"/>
      <c r="P311" s="39"/>
      <c r="Q311" s="39"/>
      <c r="S311" s="175"/>
      <c r="T311" s="175"/>
      <c r="U311" s="41">
        <v>91</v>
      </c>
      <c r="V311" s="175"/>
      <c r="W311" s="43"/>
      <c r="X311" s="43"/>
      <c r="Y311" s="43"/>
      <c r="Z311" s="41"/>
      <c r="AA311" s="41"/>
      <c r="AB311" s="175"/>
      <c r="AC311" s="175"/>
      <c r="AD311" s="41"/>
      <c r="AE311" s="41"/>
      <c r="AF311" s="180"/>
      <c r="AG311" s="175"/>
      <c r="AH311" s="175"/>
      <c r="AI311" s="175"/>
    </row>
    <row r="312" spans="1:35" ht="14.25">
      <c r="S312" s="175"/>
      <c r="T312" s="175"/>
      <c r="U312" s="41"/>
      <c r="V312" s="175"/>
      <c r="W312" s="43"/>
      <c r="X312" s="43"/>
      <c r="Y312" s="43"/>
      <c r="Z312" s="41"/>
      <c r="AA312" s="41"/>
      <c r="AB312" s="175"/>
      <c r="AC312" s="175" t="s">
        <v>601</v>
      </c>
      <c r="AD312" s="41"/>
      <c r="AE312" s="41"/>
      <c r="AF312" s="180"/>
      <c r="AG312" s="175"/>
      <c r="AH312" s="175"/>
      <c r="AI312" s="175"/>
    </row>
    <row r="313" spans="1:35" ht="14.25">
      <c r="S313" s="175"/>
      <c r="T313" s="175"/>
      <c r="U313" s="41"/>
      <c r="V313" s="175"/>
      <c r="W313" s="43"/>
      <c r="X313" s="43"/>
      <c r="Y313" s="43"/>
      <c r="Z313" s="41"/>
      <c r="AA313" s="41"/>
      <c r="AB313" s="175"/>
      <c r="AC313" s="175"/>
      <c r="AD313" s="41"/>
      <c r="AE313" s="41"/>
      <c r="AF313" s="180"/>
      <c r="AG313" s="175"/>
      <c r="AH313" s="175"/>
      <c r="AI313" s="175"/>
    </row>
    <row r="314" spans="1:35" ht="14.25">
      <c r="S314" s="175"/>
      <c r="T314" s="175"/>
      <c r="U314" s="41"/>
      <c r="V314" s="175"/>
      <c r="W314" s="43"/>
      <c r="X314" s="43"/>
      <c r="Y314" s="43"/>
      <c r="Z314" s="41"/>
      <c r="AA314" s="41"/>
      <c r="AB314" s="175"/>
      <c r="AC314" s="175"/>
      <c r="AD314" s="41"/>
      <c r="AE314" s="41"/>
      <c r="AF314" s="180"/>
      <c r="AG314" s="175"/>
      <c r="AH314" s="175"/>
      <c r="AI314" s="175"/>
    </row>
    <row r="315" spans="1:35" ht="14.25">
      <c r="S315" s="175"/>
      <c r="T315" s="175"/>
      <c r="U315" s="41"/>
      <c r="V315" s="175"/>
      <c r="W315" s="43"/>
      <c r="X315" s="43"/>
      <c r="Y315" s="43"/>
      <c r="Z315" s="41"/>
      <c r="AA315" s="41"/>
      <c r="AB315" s="175"/>
      <c r="AC315" s="175"/>
      <c r="AD315" s="41"/>
      <c r="AE315" s="41"/>
      <c r="AF315" s="180"/>
      <c r="AG315" s="175"/>
      <c r="AH315" s="175"/>
      <c r="AI315" s="175"/>
    </row>
    <row r="316" spans="1:35" ht="14.25">
      <c r="S316" s="45"/>
      <c r="T316" s="45"/>
      <c r="U316" s="45"/>
      <c r="V316" s="45"/>
      <c r="W316" s="45"/>
      <c r="X316" s="45"/>
      <c r="Y316" s="45"/>
      <c r="Z316" s="45"/>
      <c r="AA316" s="45"/>
      <c r="AB316" s="45"/>
      <c r="AC316" s="45"/>
      <c r="AD316" s="45"/>
      <c r="AE316" s="45"/>
      <c r="AF316" s="46"/>
      <c r="AG316" s="45"/>
      <c r="AH316" s="45"/>
      <c r="AI316" s="45"/>
    </row>
    <row r="317" spans="1:35">
      <c r="A317" s="38" t="s">
        <v>61</v>
      </c>
      <c r="B317" s="38" t="s">
        <v>62</v>
      </c>
      <c r="C317" s="38" t="s">
        <v>268</v>
      </c>
      <c r="F317" s="38" t="s">
        <v>269</v>
      </c>
      <c r="L317" s="38" t="s">
        <v>295</v>
      </c>
      <c r="P317" s="38" t="s">
        <v>67</v>
      </c>
      <c r="Q317" s="38" t="s">
        <v>66</v>
      </c>
      <c r="S317" s="171" t="s">
        <v>61</v>
      </c>
      <c r="T317" s="171" t="s">
        <v>62</v>
      </c>
      <c r="U317" s="171" t="s">
        <v>602</v>
      </c>
      <c r="V317" s="171"/>
      <c r="W317" s="171" t="s">
        <v>512</v>
      </c>
      <c r="X317" s="171"/>
      <c r="Y317" s="171"/>
      <c r="Z317" s="171"/>
      <c r="AA317" s="171"/>
      <c r="AB317" s="171"/>
      <c r="AC317" s="171" t="s">
        <v>65</v>
      </c>
      <c r="AD317" s="171"/>
      <c r="AE317" s="171"/>
      <c r="AF317" s="171"/>
      <c r="AG317" s="171"/>
      <c r="AH317" s="171" t="s">
        <v>66</v>
      </c>
      <c r="AI317" s="171" t="s">
        <v>67</v>
      </c>
    </row>
    <row r="318" spans="1:35" ht="14.25">
      <c r="C318" s="38" t="s">
        <v>270</v>
      </c>
      <c r="D318" s="38" t="s">
        <v>296</v>
      </c>
      <c r="E318" s="38" t="s">
        <v>297</v>
      </c>
      <c r="F318" s="38" t="s">
        <v>272</v>
      </c>
      <c r="G318" s="38" t="s">
        <v>273</v>
      </c>
      <c r="H318" s="38" t="s">
        <v>274</v>
      </c>
      <c r="I318" s="38" t="s">
        <v>275</v>
      </c>
      <c r="J318" s="38" t="s">
        <v>276</v>
      </c>
      <c r="K318" s="38" t="s">
        <v>277</v>
      </c>
      <c r="L318" s="38" t="s">
        <v>279</v>
      </c>
      <c r="M318" s="38" t="s">
        <v>280</v>
      </c>
      <c r="N318" s="38" t="s">
        <v>276</v>
      </c>
      <c r="O318" s="38" t="s">
        <v>281</v>
      </c>
      <c r="S318" s="171"/>
      <c r="T318" s="171"/>
      <c r="U318" s="40" t="s">
        <v>68</v>
      </c>
      <c r="V318" s="40" t="s">
        <v>603</v>
      </c>
      <c r="W318" s="41" t="s">
        <v>70</v>
      </c>
      <c r="X318" s="41" t="s">
        <v>71</v>
      </c>
      <c r="Y318" s="41" t="s">
        <v>575</v>
      </c>
      <c r="Z318" s="41" t="s">
        <v>103</v>
      </c>
      <c r="AA318" s="41" t="s">
        <v>518</v>
      </c>
      <c r="AB318" s="41" t="s">
        <v>544</v>
      </c>
      <c r="AC318" s="41" t="s">
        <v>117</v>
      </c>
      <c r="AD318" s="41" t="s">
        <v>118</v>
      </c>
      <c r="AE318" s="41" t="s">
        <v>153</v>
      </c>
      <c r="AF318" s="42" t="s">
        <v>604</v>
      </c>
      <c r="AG318" s="41" t="s">
        <v>80</v>
      </c>
      <c r="AH318" s="171"/>
      <c r="AI318" s="171"/>
    </row>
    <row r="319" spans="1:35" ht="14.25">
      <c r="A319" s="38" t="s">
        <v>605</v>
      </c>
      <c r="B319" s="38">
        <v>20184226043</v>
      </c>
      <c r="C319" s="38">
        <v>80</v>
      </c>
      <c r="D319" s="38">
        <v>3</v>
      </c>
      <c r="E319" s="38">
        <v>85.761904761904759</v>
      </c>
      <c r="K319" s="38">
        <v>0</v>
      </c>
      <c r="O319" s="38">
        <v>60</v>
      </c>
      <c r="P319" s="38">
        <v>3.4300000000000006</v>
      </c>
      <c r="Q319" s="38">
        <v>18.006190476190476</v>
      </c>
      <c r="S319" s="175" t="s">
        <v>606</v>
      </c>
      <c r="T319" s="175">
        <v>20184226043</v>
      </c>
      <c r="U319" s="41">
        <v>80</v>
      </c>
      <c r="V319" s="175">
        <f>AVERAGE(U319:U330)</f>
        <v>85.75</v>
      </c>
      <c r="W319" s="43"/>
      <c r="X319" s="43"/>
      <c r="Y319" s="43"/>
      <c r="Z319" s="41"/>
      <c r="AA319" s="41"/>
      <c r="AB319" s="175">
        <f>SUM(AA319:AA330)</f>
        <v>0</v>
      </c>
      <c r="AC319" s="175" t="s">
        <v>82</v>
      </c>
      <c r="AD319" s="41"/>
      <c r="AE319" s="41"/>
      <c r="AF319" s="180"/>
      <c r="AG319" s="175">
        <f>SUM(AF319:AF330)</f>
        <v>0</v>
      </c>
      <c r="AH319" s="175">
        <f>V319*0.1+AB319*0.8+AG319*0.1</f>
        <v>8.5750000000000011</v>
      </c>
      <c r="AI319" s="175">
        <f>AH319*0.4</f>
        <v>3.4300000000000006</v>
      </c>
    </row>
    <row r="320" spans="1:35" ht="14.25">
      <c r="C320" s="38">
        <v>90</v>
      </c>
      <c r="D320" s="38">
        <v>3</v>
      </c>
      <c r="S320" s="175"/>
      <c r="T320" s="175"/>
      <c r="U320" s="44">
        <v>90</v>
      </c>
      <c r="V320" s="175"/>
      <c r="W320" s="43"/>
      <c r="X320" s="43"/>
      <c r="Y320" s="43"/>
      <c r="Z320" s="41"/>
      <c r="AA320" s="41"/>
      <c r="AB320" s="175"/>
      <c r="AC320" s="175"/>
      <c r="AD320" s="41"/>
      <c r="AE320" s="41"/>
      <c r="AF320" s="180"/>
      <c r="AG320" s="175"/>
      <c r="AH320" s="175"/>
      <c r="AI320" s="175"/>
    </row>
    <row r="321" spans="3:35" ht="14.25">
      <c r="C321" s="38">
        <v>82</v>
      </c>
      <c r="D321" s="38">
        <v>3</v>
      </c>
      <c r="S321" s="175"/>
      <c r="T321" s="175"/>
      <c r="U321" s="41">
        <v>82</v>
      </c>
      <c r="V321" s="175"/>
      <c r="W321" s="43"/>
      <c r="X321" s="43"/>
      <c r="Y321" s="43"/>
      <c r="Z321" s="41"/>
      <c r="AA321" s="41"/>
      <c r="AB321" s="175"/>
      <c r="AC321" s="175"/>
      <c r="AD321" s="41"/>
      <c r="AE321" s="41"/>
      <c r="AF321" s="180"/>
      <c r="AG321" s="175"/>
      <c r="AH321" s="175"/>
      <c r="AI321" s="175"/>
    </row>
    <row r="322" spans="3:35" ht="14.25">
      <c r="C322" s="38">
        <v>93</v>
      </c>
      <c r="D322" s="38">
        <v>3</v>
      </c>
      <c r="S322" s="175"/>
      <c r="T322" s="175"/>
      <c r="U322" s="41">
        <v>93</v>
      </c>
      <c r="V322" s="175"/>
      <c r="W322" s="43"/>
      <c r="X322" s="43"/>
      <c r="Y322" s="43"/>
      <c r="Z322" s="41"/>
      <c r="AA322" s="41"/>
      <c r="AB322" s="175"/>
      <c r="AC322" s="175"/>
      <c r="AD322" s="41"/>
      <c r="AE322" s="41"/>
      <c r="AF322" s="180"/>
      <c r="AG322" s="175"/>
      <c r="AH322" s="175"/>
      <c r="AI322" s="175"/>
    </row>
    <row r="323" spans="3:35" ht="14.25">
      <c r="C323" s="38">
        <v>75</v>
      </c>
      <c r="D323" s="38">
        <v>3</v>
      </c>
      <c r="S323" s="175"/>
      <c r="T323" s="175"/>
      <c r="U323" s="41">
        <v>75</v>
      </c>
      <c r="V323" s="175"/>
      <c r="W323" s="43"/>
      <c r="X323" s="43"/>
      <c r="Y323" s="43"/>
      <c r="Z323" s="41"/>
      <c r="AA323" s="41"/>
      <c r="AB323" s="175"/>
      <c r="AC323" s="175" t="s">
        <v>607</v>
      </c>
      <c r="AD323" s="41"/>
      <c r="AE323" s="41"/>
      <c r="AF323" s="180"/>
      <c r="AG323" s="175"/>
      <c r="AH323" s="175"/>
      <c r="AI323" s="175"/>
    </row>
    <row r="324" spans="3:35" ht="14.25">
      <c r="C324" s="38">
        <v>94</v>
      </c>
      <c r="D324" s="38">
        <v>3</v>
      </c>
      <c r="S324" s="175"/>
      <c r="T324" s="175"/>
      <c r="U324" s="41">
        <v>94</v>
      </c>
      <c r="V324" s="175"/>
      <c r="W324" s="43"/>
      <c r="X324" s="43"/>
      <c r="Y324" s="43"/>
      <c r="Z324" s="41"/>
      <c r="AA324" s="41"/>
      <c r="AB324" s="175"/>
      <c r="AC324" s="175"/>
      <c r="AD324" s="41"/>
      <c r="AE324" s="41"/>
      <c r="AF324" s="180"/>
      <c r="AG324" s="175"/>
      <c r="AH324" s="175"/>
      <c r="AI324" s="175"/>
    </row>
    <row r="325" spans="3:35" ht="14.25">
      <c r="C325" s="38">
        <v>87</v>
      </c>
      <c r="D325" s="38">
        <v>2</v>
      </c>
      <c r="S325" s="175"/>
      <c r="T325" s="175"/>
      <c r="U325" s="41">
        <v>87</v>
      </c>
      <c r="V325" s="175"/>
      <c r="W325" s="43"/>
      <c r="X325" s="43"/>
      <c r="Y325" s="43"/>
      <c r="Z325" s="41"/>
      <c r="AA325" s="41"/>
      <c r="AB325" s="175"/>
      <c r="AC325" s="175"/>
      <c r="AD325" s="41"/>
      <c r="AE325" s="41"/>
      <c r="AF325" s="180"/>
      <c r="AG325" s="175"/>
      <c r="AH325" s="175"/>
      <c r="AI325" s="175"/>
    </row>
    <row r="326" spans="3:35" ht="14.25">
      <c r="C326" s="38">
        <v>85</v>
      </c>
      <c r="D326" s="38">
        <v>1</v>
      </c>
      <c r="S326" s="175"/>
      <c r="T326" s="175"/>
      <c r="U326" s="41">
        <v>85</v>
      </c>
      <c r="V326" s="175"/>
      <c r="W326" s="43"/>
      <c r="X326" s="43"/>
      <c r="Y326" s="43"/>
      <c r="Z326" s="41"/>
      <c r="AA326" s="41"/>
      <c r="AB326" s="175"/>
      <c r="AC326" s="175"/>
      <c r="AD326" s="41"/>
      <c r="AE326" s="41"/>
      <c r="AF326" s="180"/>
      <c r="AG326" s="175"/>
      <c r="AH326" s="175"/>
      <c r="AI326" s="175"/>
    </row>
    <row r="327" spans="3:35" ht="14.25">
      <c r="S327" s="175"/>
      <c r="T327" s="175"/>
      <c r="U327" s="41"/>
      <c r="V327" s="175"/>
      <c r="W327" s="43"/>
      <c r="X327" s="43"/>
      <c r="Y327" s="43"/>
      <c r="Z327" s="41"/>
      <c r="AA327" s="41"/>
      <c r="AB327" s="175"/>
      <c r="AC327" s="175" t="s">
        <v>608</v>
      </c>
      <c r="AD327" s="41"/>
      <c r="AE327" s="41"/>
      <c r="AF327" s="180"/>
      <c r="AG327" s="175"/>
      <c r="AH327" s="175"/>
      <c r="AI327" s="175"/>
    </row>
    <row r="328" spans="3:35" ht="14.25">
      <c r="S328" s="175"/>
      <c r="T328" s="175"/>
      <c r="U328" s="41"/>
      <c r="V328" s="175"/>
      <c r="W328" s="43"/>
      <c r="X328" s="43"/>
      <c r="Y328" s="43"/>
      <c r="Z328" s="41"/>
      <c r="AA328" s="41"/>
      <c r="AB328" s="175"/>
      <c r="AC328" s="175"/>
      <c r="AD328" s="41"/>
      <c r="AE328" s="41"/>
      <c r="AF328" s="180"/>
      <c r="AG328" s="175"/>
      <c r="AH328" s="175"/>
      <c r="AI328" s="175"/>
    </row>
    <row r="329" spans="3:35" ht="14.25">
      <c r="S329" s="175"/>
      <c r="T329" s="175"/>
      <c r="U329" s="41"/>
      <c r="V329" s="175"/>
      <c r="W329" s="43"/>
      <c r="X329" s="43"/>
      <c r="Y329" s="43"/>
      <c r="Z329" s="41"/>
      <c r="AA329" s="41"/>
      <c r="AB329" s="175"/>
      <c r="AC329" s="175"/>
      <c r="AD329" s="41"/>
      <c r="AE329" s="41"/>
      <c r="AF329" s="180"/>
      <c r="AG329" s="175"/>
      <c r="AH329" s="175"/>
      <c r="AI329" s="175"/>
    </row>
    <row r="330" spans="3:35" ht="14.25">
      <c r="S330" s="175"/>
      <c r="T330" s="175"/>
      <c r="U330" s="41"/>
      <c r="V330" s="175"/>
      <c r="W330" s="43"/>
      <c r="X330" s="43"/>
      <c r="Y330" s="43"/>
      <c r="Z330" s="41"/>
      <c r="AA330" s="41"/>
      <c r="AB330" s="175"/>
      <c r="AC330" s="175"/>
      <c r="AD330" s="41"/>
      <c r="AE330" s="41"/>
      <c r="AF330" s="180"/>
      <c r="AG330" s="175"/>
      <c r="AH330" s="175"/>
      <c r="AI330" s="175"/>
    </row>
  </sheetData>
  <mergeCells count="442">
    <mergeCell ref="S317:S318"/>
    <mergeCell ref="T317:T318"/>
    <mergeCell ref="U317:V317"/>
    <mergeCell ref="W317:AB317"/>
    <mergeCell ref="AC317:AG317"/>
    <mergeCell ref="AI319:AI330"/>
    <mergeCell ref="AC323:AC326"/>
    <mergeCell ref="AF323:AF326"/>
    <mergeCell ref="AC327:AC330"/>
    <mergeCell ref="AF327:AF330"/>
    <mergeCell ref="AH317:AH318"/>
    <mergeCell ref="AI317:AI318"/>
    <mergeCell ref="S319:S330"/>
    <mergeCell ref="T319:T330"/>
    <mergeCell ref="V319:V330"/>
    <mergeCell ref="AB319:AB330"/>
    <mergeCell ref="AC319:AC322"/>
    <mergeCell ref="AF319:AF322"/>
    <mergeCell ref="AG319:AG330"/>
    <mergeCell ref="AH319:AH330"/>
    <mergeCell ref="S302:S303"/>
    <mergeCell ref="T302:T303"/>
    <mergeCell ref="U302:V302"/>
    <mergeCell ref="W302:AB302"/>
    <mergeCell ref="AC302:AG302"/>
    <mergeCell ref="AH302:AH303"/>
    <mergeCell ref="AI302:AI303"/>
    <mergeCell ref="S304:S315"/>
    <mergeCell ref="T304:T315"/>
    <mergeCell ref="V304:V315"/>
    <mergeCell ref="AB304:AB315"/>
    <mergeCell ref="AC304:AC307"/>
    <mergeCell ref="AF304:AF307"/>
    <mergeCell ref="AG304:AG315"/>
    <mergeCell ref="AH304:AH315"/>
    <mergeCell ref="AI304:AI315"/>
    <mergeCell ref="AC308:AC311"/>
    <mergeCell ref="AF308:AF311"/>
    <mergeCell ref="AC312:AC315"/>
    <mergeCell ref="AF312:AF315"/>
    <mergeCell ref="S287:S288"/>
    <mergeCell ref="T287:T288"/>
    <mergeCell ref="U287:V287"/>
    <mergeCell ref="W287:AB287"/>
    <mergeCell ref="AC287:AG287"/>
    <mergeCell ref="AH287:AH288"/>
    <mergeCell ref="AI287:AI288"/>
    <mergeCell ref="S289:S300"/>
    <mergeCell ref="T289:T300"/>
    <mergeCell ref="V289:V300"/>
    <mergeCell ref="AB289:AB300"/>
    <mergeCell ref="AC289:AC292"/>
    <mergeCell ref="AF289:AF292"/>
    <mergeCell ref="AG289:AG300"/>
    <mergeCell ref="AH289:AH300"/>
    <mergeCell ref="AI289:AI300"/>
    <mergeCell ref="AC293:AC296"/>
    <mergeCell ref="AF293:AF296"/>
    <mergeCell ref="AC297:AC300"/>
    <mergeCell ref="AF297:AF300"/>
    <mergeCell ref="S272:S273"/>
    <mergeCell ref="T272:T273"/>
    <mergeCell ref="U272:V272"/>
    <mergeCell ref="W272:AB272"/>
    <mergeCell ref="AC272:AG272"/>
    <mergeCell ref="AH272:AH273"/>
    <mergeCell ref="AI272:AI273"/>
    <mergeCell ref="S274:S285"/>
    <mergeCell ref="T274:T285"/>
    <mergeCell ref="V274:V285"/>
    <mergeCell ref="AB274:AB285"/>
    <mergeCell ref="AC274:AC277"/>
    <mergeCell ref="AF274:AF277"/>
    <mergeCell ref="AG274:AG285"/>
    <mergeCell ref="AH274:AH285"/>
    <mergeCell ref="AI274:AI285"/>
    <mergeCell ref="AC278:AC281"/>
    <mergeCell ref="AF278:AF281"/>
    <mergeCell ref="AC282:AC285"/>
    <mergeCell ref="AF282:AF285"/>
    <mergeCell ref="S257:S258"/>
    <mergeCell ref="T257:T258"/>
    <mergeCell ref="U257:V257"/>
    <mergeCell ref="W257:AB257"/>
    <mergeCell ref="AC257:AG257"/>
    <mergeCell ref="AH257:AH258"/>
    <mergeCell ref="AI257:AI258"/>
    <mergeCell ref="S259:S270"/>
    <mergeCell ref="T259:T270"/>
    <mergeCell ref="V259:V270"/>
    <mergeCell ref="AB259:AB270"/>
    <mergeCell ref="AC259:AC262"/>
    <mergeCell ref="AF259:AF262"/>
    <mergeCell ref="AG259:AG270"/>
    <mergeCell ref="AH259:AH270"/>
    <mergeCell ref="AI259:AI270"/>
    <mergeCell ref="AC263:AC266"/>
    <mergeCell ref="AF263:AF266"/>
    <mergeCell ref="AC267:AC270"/>
    <mergeCell ref="AF267:AF270"/>
    <mergeCell ref="S242:S243"/>
    <mergeCell ref="T242:T243"/>
    <mergeCell ref="U242:V242"/>
    <mergeCell ref="W242:AB242"/>
    <mergeCell ref="AC242:AG242"/>
    <mergeCell ref="AH242:AH243"/>
    <mergeCell ref="AI242:AI243"/>
    <mergeCell ref="S244:S255"/>
    <mergeCell ref="T244:T255"/>
    <mergeCell ref="V244:V255"/>
    <mergeCell ref="AB244:AB255"/>
    <mergeCell ref="AC244:AC247"/>
    <mergeCell ref="AF244:AF247"/>
    <mergeCell ref="AG244:AG255"/>
    <mergeCell ref="AH244:AH255"/>
    <mergeCell ref="AI244:AI255"/>
    <mergeCell ref="AC248:AC251"/>
    <mergeCell ref="AF248:AF251"/>
    <mergeCell ref="AC252:AC255"/>
    <mergeCell ref="AF252:AF255"/>
    <mergeCell ref="S227:S228"/>
    <mergeCell ref="T227:T228"/>
    <mergeCell ref="U227:V227"/>
    <mergeCell ref="W227:AB227"/>
    <mergeCell ref="AC227:AG227"/>
    <mergeCell ref="AH227:AH228"/>
    <mergeCell ref="AI227:AI228"/>
    <mergeCell ref="S229:S240"/>
    <mergeCell ref="T229:T240"/>
    <mergeCell ref="V229:V240"/>
    <mergeCell ref="AB229:AB240"/>
    <mergeCell ref="AC229:AC232"/>
    <mergeCell ref="AF229:AF232"/>
    <mergeCell ref="AG229:AG240"/>
    <mergeCell ref="AH229:AH240"/>
    <mergeCell ref="AI229:AI240"/>
    <mergeCell ref="AC233:AC236"/>
    <mergeCell ref="AF233:AF236"/>
    <mergeCell ref="AC237:AC240"/>
    <mergeCell ref="AF237:AF240"/>
    <mergeCell ref="S212:S213"/>
    <mergeCell ref="T212:T213"/>
    <mergeCell ref="U212:V212"/>
    <mergeCell ref="W212:AB212"/>
    <mergeCell ref="AC212:AG212"/>
    <mergeCell ref="AH212:AH213"/>
    <mergeCell ref="AI212:AI213"/>
    <mergeCell ref="S214:S225"/>
    <mergeCell ref="T214:T225"/>
    <mergeCell ref="V214:V225"/>
    <mergeCell ref="AB214:AB225"/>
    <mergeCell ref="AC214:AC217"/>
    <mergeCell ref="AF214:AF217"/>
    <mergeCell ref="AG214:AG225"/>
    <mergeCell ref="AH214:AH225"/>
    <mergeCell ref="AI214:AI225"/>
    <mergeCell ref="AC218:AC221"/>
    <mergeCell ref="AF218:AF221"/>
    <mergeCell ref="AC222:AC225"/>
    <mergeCell ref="AF222:AF225"/>
    <mergeCell ref="S197:S198"/>
    <mergeCell ref="T197:T198"/>
    <mergeCell ref="U197:V197"/>
    <mergeCell ref="W197:AB197"/>
    <mergeCell ref="AC197:AG197"/>
    <mergeCell ref="AH197:AH198"/>
    <mergeCell ref="AI197:AI198"/>
    <mergeCell ref="S199:S210"/>
    <mergeCell ref="T199:T210"/>
    <mergeCell ref="V199:V210"/>
    <mergeCell ref="AB199:AB210"/>
    <mergeCell ref="AC199:AC202"/>
    <mergeCell ref="AF199:AF202"/>
    <mergeCell ref="AG199:AG210"/>
    <mergeCell ref="AH199:AH210"/>
    <mergeCell ref="AI199:AI210"/>
    <mergeCell ref="AC203:AC206"/>
    <mergeCell ref="AF203:AF206"/>
    <mergeCell ref="AC207:AC210"/>
    <mergeCell ref="AF207:AF210"/>
    <mergeCell ref="S182:S183"/>
    <mergeCell ref="T182:T183"/>
    <mergeCell ref="U182:V182"/>
    <mergeCell ref="W182:AB182"/>
    <mergeCell ref="AC182:AG182"/>
    <mergeCell ref="AH182:AH183"/>
    <mergeCell ref="AI182:AI183"/>
    <mergeCell ref="S184:S195"/>
    <mergeCell ref="T184:T195"/>
    <mergeCell ref="V184:V195"/>
    <mergeCell ref="AB184:AB195"/>
    <mergeCell ref="AC184:AC187"/>
    <mergeCell ref="AF184:AF187"/>
    <mergeCell ref="AG184:AG195"/>
    <mergeCell ref="AH184:AH195"/>
    <mergeCell ref="AI184:AI195"/>
    <mergeCell ref="AC188:AC191"/>
    <mergeCell ref="AF188:AF191"/>
    <mergeCell ref="AC192:AC195"/>
    <mergeCell ref="AF192:AF195"/>
    <mergeCell ref="S167:S168"/>
    <mergeCell ref="T167:T168"/>
    <mergeCell ref="U167:V167"/>
    <mergeCell ref="W167:AB167"/>
    <mergeCell ref="AC167:AG167"/>
    <mergeCell ref="AH167:AH168"/>
    <mergeCell ref="AI167:AI168"/>
    <mergeCell ref="S169:S180"/>
    <mergeCell ref="T169:T180"/>
    <mergeCell ref="V169:V180"/>
    <mergeCell ref="AB169:AB180"/>
    <mergeCell ref="AC169:AC172"/>
    <mergeCell ref="AF169:AF172"/>
    <mergeCell ref="AG169:AG180"/>
    <mergeCell ref="AH169:AH180"/>
    <mergeCell ref="AI169:AI180"/>
    <mergeCell ref="AC173:AC176"/>
    <mergeCell ref="AF173:AF176"/>
    <mergeCell ref="AC177:AC180"/>
    <mergeCell ref="AF177:AF180"/>
    <mergeCell ref="S152:S153"/>
    <mergeCell ref="T152:T153"/>
    <mergeCell ref="U152:V152"/>
    <mergeCell ref="W152:AB152"/>
    <mergeCell ref="AC152:AG152"/>
    <mergeCell ref="AH152:AH153"/>
    <mergeCell ref="AI152:AI153"/>
    <mergeCell ref="S154:S165"/>
    <mergeCell ref="T154:T165"/>
    <mergeCell ref="V154:V165"/>
    <mergeCell ref="AB154:AB165"/>
    <mergeCell ref="AC154:AC157"/>
    <mergeCell ref="AF154:AF157"/>
    <mergeCell ref="AG154:AG165"/>
    <mergeCell ref="AH154:AH165"/>
    <mergeCell ref="AI154:AI165"/>
    <mergeCell ref="AC158:AC161"/>
    <mergeCell ref="AF158:AF161"/>
    <mergeCell ref="AC162:AC165"/>
    <mergeCell ref="AF162:AF165"/>
    <mergeCell ref="S137:S138"/>
    <mergeCell ref="T137:T138"/>
    <mergeCell ref="U137:V137"/>
    <mergeCell ref="W137:AB137"/>
    <mergeCell ref="AC137:AG137"/>
    <mergeCell ref="AH137:AH138"/>
    <mergeCell ref="AI137:AI138"/>
    <mergeCell ref="S139:S150"/>
    <mergeCell ref="T139:T150"/>
    <mergeCell ref="V139:V150"/>
    <mergeCell ref="AB139:AB150"/>
    <mergeCell ref="AC139:AC142"/>
    <mergeCell ref="AF139:AF142"/>
    <mergeCell ref="AG139:AG150"/>
    <mergeCell ref="AH139:AH150"/>
    <mergeCell ref="AI139:AI150"/>
    <mergeCell ref="AC143:AC146"/>
    <mergeCell ref="AF143:AF146"/>
    <mergeCell ref="AC147:AC150"/>
    <mergeCell ref="AF147:AF150"/>
    <mergeCell ref="S122:S123"/>
    <mergeCell ref="T122:T123"/>
    <mergeCell ref="U122:V122"/>
    <mergeCell ref="W122:AB122"/>
    <mergeCell ref="AC122:AG122"/>
    <mergeCell ref="AH122:AH123"/>
    <mergeCell ref="AI122:AI123"/>
    <mergeCell ref="S124:S135"/>
    <mergeCell ref="T124:T135"/>
    <mergeCell ref="V124:V135"/>
    <mergeCell ref="AB124:AB135"/>
    <mergeCell ref="AC124:AC127"/>
    <mergeCell ref="AF124:AF127"/>
    <mergeCell ref="AG124:AG135"/>
    <mergeCell ref="AH124:AH135"/>
    <mergeCell ref="AI124:AI135"/>
    <mergeCell ref="AC128:AC131"/>
    <mergeCell ref="AF128:AF131"/>
    <mergeCell ref="AC132:AC135"/>
    <mergeCell ref="AF132:AF135"/>
    <mergeCell ref="S107:S108"/>
    <mergeCell ref="T107:T108"/>
    <mergeCell ref="U107:V107"/>
    <mergeCell ref="W107:AB107"/>
    <mergeCell ref="AC107:AG107"/>
    <mergeCell ref="AH107:AH108"/>
    <mergeCell ref="AI107:AI108"/>
    <mergeCell ref="S109:S120"/>
    <mergeCell ref="T109:T120"/>
    <mergeCell ref="V109:V120"/>
    <mergeCell ref="AB109:AB120"/>
    <mergeCell ref="AC109:AC112"/>
    <mergeCell ref="AF109:AF112"/>
    <mergeCell ref="AG109:AG120"/>
    <mergeCell ref="AH109:AH120"/>
    <mergeCell ref="AI109:AI120"/>
    <mergeCell ref="AC113:AC116"/>
    <mergeCell ref="AF113:AF116"/>
    <mergeCell ref="AC117:AC120"/>
    <mergeCell ref="AF117:AF120"/>
    <mergeCell ref="S92:S93"/>
    <mergeCell ref="T92:T93"/>
    <mergeCell ref="U92:V92"/>
    <mergeCell ref="W92:AB92"/>
    <mergeCell ref="AC92:AG92"/>
    <mergeCell ref="AH92:AH93"/>
    <mergeCell ref="AI92:AI93"/>
    <mergeCell ref="S94:S105"/>
    <mergeCell ref="T94:T105"/>
    <mergeCell ref="V94:V105"/>
    <mergeCell ref="AB94:AB105"/>
    <mergeCell ref="AC94:AC97"/>
    <mergeCell ref="AF94:AF97"/>
    <mergeCell ref="AG94:AG105"/>
    <mergeCell ref="AH94:AH105"/>
    <mergeCell ref="AI94:AI105"/>
    <mergeCell ref="AC98:AC101"/>
    <mergeCell ref="AF98:AF101"/>
    <mergeCell ref="AC102:AC105"/>
    <mergeCell ref="AF102:AF105"/>
    <mergeCell ref="S77:S78"/>
    <mergeCell ref="T77:T78"/>
    <mergeCell ref="U77:V77"/>
    <mergeCell ref="W77:AB77"/>
    <mergeCell ref="AC77:AG77"/>
    <mergeCell ref="AH77:AH78"/>
    <mergeCell ref="AI77:AI78"/>
    <mergeCell ref="S79:S90"/>
    <mergeCell ref="T79:T90"/>
    <mergeCell ref="V79:V90"/>
    <mergeCell ref="AB79:AB90"/>
    <mergeCell ref="AC79:AC82"/>
    <mergeCell ref="AF79:AF82"/>
    <mergeCell ref="AG79:AG90"/>
    <mergeCell ref="AH79:AH90"/>
    <mergeCell ref="AI79:AI90"/>
    <mergeCell ref="AC83:AC86"/>
    <mergeCell ref="AF83:AF86"/>
    <mergeCell ref="AC87:AC90"/>
    <mergeCell ref="AF87:AF90"/>
    <mergeCell ref="S62:S63"/>
    <mergeCell ref="T62:T63"/>
    <mergeCell ref="U62:V62"/>
    <mergeCell ref="W62:AB62"/>
    <mergeCell ref="AC62:AG62"/>
    <mergeCell ref="AH62:AH63"/>
    <mergeCell ref="AI62:AI63"/>
    <mergeCell ref="S64:S75"/>
    <mergeCell ref="T64:T75"/>
    <mergeCell ref="V64:V75"/>
    <mergeCell ref="AB64:AB75"/>
    <mergeCell ref="AC64:AC67"/>
    <mergeCell ref="AF64:AF67"/>
    <mergeCell ref="AG64:AG75"/>
    <mergeCell ref="AH64:AH75"/>
    <mergeCell ref="AI64:AI75"/>
    <mergeCell ref="AC68:AC71"/>
    <mergeCell ref="AF68:AF71"/>
    <mergeCell ref="AC72:AC75"/>
    <mergeCell ref="AF72:AF75"/>
    <mergeCell ref="S47:S48"/>
    <mergeCell ref="T47:T48"/>
    <mergeCell ref="U47:V47"/>
    <mergeCell ref="W47:AB47"/>
    <mergeCell ref="AC47:AG47"/>
    <mergeCell ref="AH47:AH48"/>
    <mergeCell ref="AI47:AI48"/>
    <mergeCell ref="S49:S60"/>
    <mergeCell ref="T49:T60"/>
    <mergeCell ref="V49:V60"/>
    <mergeCell ref="AB49:AB60"/>
    <mergeCell ref="AC49:AC52"/>
    <mergeCell ref="AF49:AF52"/>
    <mergeCell ref="AG49:AG60"/>
    <mergeCell ref="AH49:AH60"/>
    <mergeCell ref="AI49:AI60"/>
    <mergeCell ref="AC53:AC56"/>
    <mergeCell ref="AF53:AF56"/>
    <mergeCell ref="AC57:AC60"/>
    <mergeCell ref="AF57:AF60"/>
    <mergeCell ref="S32:S33"/>
    <mergeCell ref="T32:T33"/>
    <mergeCell ref="U32:V32"/>
    <mergeCell ref="W32:AB32"/>
    <mergeCell ref="AC32:AG32"/>
    <mergeCell ref="AH32:AH33"/>
    <mergeCell ref="AI32:AI33"/>
    <mergeCell ref="S34:S45"/>
    <mergeCell ref="T34:T45"/>
    <mergeCell ref="V34:V45"/>
    <mergeCell ref="AB34:AB45"/>
    <mergeCell ref="AC34:AC37"/>
    <mergeCell ref="AF34:AF37"/>
    <mergeCell ref="AG34:AG45"/>
    <mergeCell ref="AH34:AH45"/>
    <mergeCell ref="AI34:AI45"/>
    <mergeCell ref="AC38:AC41"/>
    <mergeCell ref="AF38:AF41"/>
    <mergeCell ref="AC42:AC45"/>
    <mergeCell ref="AF42:AF45"/>
    <mergeCell ref="AI17:AI18"/>
    <mergeCell ref="S19:S30"/>
    <mergeCell ref="T19:T30"/>
    <mergeCell ref="V19:V30"/>
    <mergeCell ref="AB19:AB30"/>
    <mergeCell ref="AC19:AC22"/>
    <mergeCell ref="AF19:AF22"/>
    <mergeCell ref="AG19:AG30"/>
    <mergeCell ref="AH19:AH30"/>
    <mergeCell ref="AI19:AI30"/>
    <mergeCell ref="S17:S18"/>
    <mergeCell ref="T17:T18"/>
    <mergeCell ref="U17:V17"/>
    <mergeCell ref="W17:AB17"/>
    <mergeCell ref="AC17:AG17"/>
    <mergeCell ref="AH17:AH18"/>
    <mergeCell ref="AC23:AC26"/>
    <mergeCell ref="AF23:AF26"/>
    <mergeCell ref="AC27:AC30"/>
    <mergeCell ref="AF27:AF30"/>
    <mergeCell ref="AG4:AG15"/>
    <mergeCell ref="AH4:AH15"/>
    <mergeCell ref="AI4:AI15"/>
    <mergeCell ref="AC8:AC11"/>
    <mergeCell ref="AF8:AF11"/>
    <mergeCell ref="AC12:AC15"/>
    <mergeCell ref="AF12:AF15"/>
    <mergeCell ref="S4:S15"/>
    <mergeCell ref="T4:T15"/>
    <mergeCell ref="V4:V15"/>
    <mergeCell ref="AB4:AB15"/>
    <mergeCell ref="AC4:AC7"/>
    <mergeCell ref="AF4:AF7"/>
    <mergeCell ref="A1:Q1"/>
    <mergeCell ref="S1:AI1"/>
    <mergeCell ref="S2:S3"/>
    <mergeCell ref="T2:T3"/>
    <mergeCell ref="U2:V2"/>
    <mergeCell ref="W2:AB2"/>
    <mergeCell ref="AC2:AG2"/>
    <mergeCell ref="AH2:AH3"/>
    <mergeCell ref="AI2:AI3"/>
  </mergeCells>
  <phoneticPr fontId="2"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[3]Sheet3!#REF!</xm:f>
          </x14:formula1>
          <xm:sqref>Y4:Z15 Y319:Z330 Y304:Z315 Y289:Z300 Y274:Z285 Y259:Z270 Y244:Z255 Y229:Z240 Y214:Z225 Y199:Z210 Y184:Z195 Y169:Z180 Y154:Z165 Y139:Z150 Y124:Z135 Y109:Z120 Y94:Z105 Y79:Z90 Y64:Z75 Y49:Z60 Y34:Z45 Y19:Z30 AD4:AD15 AD19:AD31 AD34:AD45 AD319:AD330 AD64:AD75 AD79:AD90 AD94:AD105 AD109:AD120 AD124:AD135 AD139:AD150 AD154:AD165 AD169:AD180 AD184:AD195 AD199:AD210 AD214:AD225 AD229:AD240 AD244:AD255 AD259:AD270 AD274:AD285 AD289:AD300 AD304:AD315 AD49:AD52 AD54:AD60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opLeftCell="A25" workbookViewId="0">
      <selection sqref="A1:XFD1048576"/>
    </sheetView>
  </sheetViews>
  <sheetFormatPr defaultColWidth="9" defaultRowHeight="15.75"/>
  <cols>
    <col min="1" max="1" width="3.25" style="11" customWidth="1"/>
    <col min="2" max="2" width="3.5" style="11" hidden="1" customWidth="1"/>
    <col min="3" max="3" width="7.875" style="11" customWidth="1"/>
    <col min="4" max="4" width="14.375" style="11" customWidth="1"/>
    <col min="5" max="5" width="9.625" style="11" customWidth="1"/>
    <col min="6" max="6" width="7.75" style="11" customWidth="1"/>
    <col min="7" max="7" width="68.5" style="11" customWidth="1"/>
    <col min="8" max="8" width="6.875" style="11" customWidth="1"/>
    <col min="9" max="9" width="6.25" style="11" hidden="1" customWidth="1"/>
    <col min="10" max="10" width="6.25" style="11" customWidth="1"/>
    <col min="11" max="11" width="5.875" style="11" customWidth="1"/>
    <col min="12" max="12" width="12.75" style="11" customWidth="1"/>
    <col min="13" max="13" width="8.25" style="11" customWidth="1"/>
    <col min="14" max="14" width="12.5" style="11" hidden="1" customWidth="1"/>
    <col min="15" max="15" width="11" style="11" hidden="1" customWidth="1"/>
    <col min="16" max="16" width="5.25" style="11" customWidth="1"/>
    <col min="17" max="17" width="29.375" style="11" hidden="1" customWidth="1"/>
    <col min="18" max="18" width="41.75" style="11" customWidth="1"/>
    <col min="19" max="19" width="6.125" style="11" customWidth="1"/>
    <col min="20" max="20" width="4.75" style="11" customWidth="1"/>
    <col min="21" max="21" width="7.875" style="11" customWidth="1"/>
    <col min="22" max="22" width="12.5" style="11" customWidth="1"/>
    <col min="23" max="23" width="13.375" style="11" customWidth="1"/>
    <col min="24" max="24" width="14.75" style="11" customWidth="1"/>
    <col min="25" max="25" width="10.5" style="11" bestFit="1" customWidth="1"/>
    <col min="26" max="26" width="9" style="11"/>
    <col min="27" max="27" width="15.375" style="11" customWidth="1"/>
    <col min="28" max="28" width="9" style="11"/>
    <col min="29" max="30" width="6.25" style="11" customWidth="1"/>
    <col min="31" max="32" width="9" style="11"/>
    <col min="33" max="33" width="6.375" style="11" customWidth="1"/>
    <col min="34" max="34" width="42.375" style="11" customWidth="1"/>
    <col min="35" max="35" width="6.375" style="11" customWidth="1"/>
    <col min="36" max="16384" width="9" style="11"/>
  </cols>
  <sheetData>
    <row r="1" spans="1:37" ht="39.75" customHeight="1" thickBot="1">
      <c r="H1" s="159" t="s">
        <v>609</v>
      </c>
      <c r="I1" s="181"/>
      <c r="J1" s="181"/>
      <c r="K1" s="181"/>
      <c r="L1" s="181"/>
      <c r="M1" s="181"/>
      <c r="N1" s="181"/>
      <c r="O1" s="181"/>
      <c r="P1" s="181"/>
      <c r="Q1" s="181"/>
      <c r="R1" s="181"/>
      <c r="S1" s="181"/>
      <c r="T1" s="181"/>
      <c r="U1" s="181"/>
      <c r="V1" s="181"/>
      <c r="W1" s="181"/>
      <c r="X1" s="181"/>
      <c r="Z1" s="14"/>
      <c r="AA1" s="14" t="s">
        <v>610</v>
      </c>
      <c r="AB1" s="14"/>
      <c r="AC1" s="14"/>
      <c r="AD1" s="14"/>
      <c r="AE1" s="14"/>
      <c r="AF1" s="14"/>
      <c r="AG1" s="47"/>
      <c r="AH1" s="47"/>
      <c r="AI1" s="47"/>
      <c r="AJ1" s="14"/>
      <c r="AK1" s="14"/>
    </row>
    <row r="2" spans="1:37" ht="104.25" thickBot="1">
      <c r="A2" s="1" t="s">
        <v>611</v>
      </c>
      <c r="B2" s="3"/>
      <c r="C2" s="1" t="s">
        <v>612</v>
      </c>
      <c r="D2" s="1" t="s">
        <v>613</v>
      </c>
      <c r="E2" s="1" t="s">
        <v>614</v>
      </c>
      <c r="F2" s="1" t="s">
        <v>97</v>
      </c>
      <c r="G2" s="2" t="s">
        <v>4</v>
      </c>
      <c r="H2" s="48" t="s">
        <v>5</v>
      </c>
      <c r="I2" s="48" t="s">
        <v>6</v>
      </c>
      <c r="J2" s="48" t="s">
        <v>7</v>
      </c>
      <c r="K2" s="49" t="s">
        <v>615</v>
      </c>
      <c r="L2" s="48" t="s">
        <v>9</v>
      </c>
      <c r="M2" s="48" t="s">
        <v>10</v>
      </c>
      <c r="N2" s="49" t="s">
        <v>11</v>
      </c>
      <c r="O2" s="48" t="s">
        <v>12</v>
      </c>
      <c r="P2" s="49" t="s">
        <v>616</v>
      </c>
      <c r="Q2" s="49" t="s">
        <v>14</v>
      </c>
      <c r="R2" s="49" t="s">
        <v>131</v>
      </c>
      <c r="S2" s="49" t="s">
        <v>16</v>
      </c>
      <c r="T2" s="50" t="s">
        <v>617</v>
      </c>
      <c r="U2" s="51" t="s">
        <v>618</v>
      </c>
      <c r="V2" s="52" t="s">
        <v>619</v>
      </c>
      <c r="W2" s="53" t="s">
        <v>620</v>
      </c>
      <c r="X2" s="33" t="s">
        <v>621</v>
      </c>
      <c r="Y2" s="30"/>
      <c r="Z2" s="14" t="s">
        <v>61</v>
      </c>
      <c r="AA2" s="14" t="s">
        <v>62</v>
      </c>
      <c r="AB2" s="14" t="s">
        <v>268</v>
      </c>
      <c r="AC2" s="14" t="s">
        <v>622</v>
      </c>
      <c r="AD2" s="14" t="s">
        <v>65</v>
      </c>
      <c r="AE2" s="14" t="s">
        <v>66</v>
      </c>
      <c r="AF2" s="14" t="s">
        <v>67</v>
      </c>
      <c r="AG2" s="47"/>
      <c r="AH2" s="47"/>
      <c r="AI2" s="47"/>
      <c r="AJ2" s="54" t="s">
        <v>623</v>
      </c>
      <c r="AK2" s="14"/>
    </row>
    <row r="3" spans="1:37">
      <c r="C3" s="11" t="s">
        <v>624</v>
      </c>
      <c r="D3" s="11">
        <v>20185226001</v>
      </c>
      <c r="E3" s="9" t="s">
        <v>625</v>
      </c>
      <c r="F3" s="11">
        <v>89</v>
      </c>
      <c r="N3" s="11">
        <v>3.4960000000000004</v>
      </c>
      <c r="O3" s="11">
        <v>18.396000000000001</v>
      </c>
      <c r="T3" s="11">
        <v>60</v>
      </c>
      <c r="V3" s="55">
        <f t="shared" ref="V3:V49" si="0">AF3</f>
        <v>3.4960000000000004</v>
      </c>
      <c r="W3" s="55">
        <f t="shared" ref="W3:W49" si="1">F3*0.1+T3*0.1+S3*0.4</f>
        <v>14.9</v>
      </c>
      <c r="X3" s="55">
        <f t="shared" ref="X3:X49" si="2">W3+V3</f>
        <v>18.396000000000001</v>
      </c>
      <c r="Y3" s="56"/>
      <c r="Z3" s="57" t="s">
        <v>624</v>
      </c>
      <c r="AA3" s="58">
        <v>20185226001</v>
      </c>
      <c r="AB3" s="58">
        <v>87.4</v>
      </c>
      <c r="AC3" s="58"/>
      <c r="AD3" s="58">
        <v>0</v>
      </c>
      <c r="AE3" s="58">
        <f t="shared" ref="AE3:AE49" si="3">AB3*0.1+0.8*AC3+AD3*0.1</f>
        <v>8.74</v>
      </c>
      <c r="AF3" s="58">
        <f t="shared" ref="AF3:AF49" si="4">AE3*0.4</f>
        <v>3.4960000000000004</v>
      </c>
      <c r="AG3" s="59"/>
      <c r="AH3" s="59"/>
      <c r="AI3" s="59"/>
      <c r="AJ3" s="60">
        <v>16</v>
      </c>
      <c r="AK3" s="14"/>
    </row>
    <row r="4" spans="1:37" s="61" customFormat="1">
      <c r="C4" s="61" t="s">
        <v>626</v>
      </c>
      <c r="D4" s="61">
        <v>20185226003</v>
      </c>
      <c r="E4" s="62" t="s">
        <v>627</v>
      </c>
      <c r="F4" s="61">
        <v>87.25</v>
      </c>
      <c r="N4" s="61">
        <v>3.8160000000000007</v>
      </c>
      <c r="O4" s="61">
        <v>19.441000000000003</v>
      </c>
      <c r="R4" s="63" t="s">
        <v>628</v>
      </c>
      <c r="T4" s="61">
        <v>65</v>
      </c>
      <c r="V4" s="55">
        <f t="shared" si="0"/>
        <v>3.6560000000000006</v>
      </c>
      <c r="W4" s="64">
        <f t="shared" si="1"/>
        <v>15.225</v>
      </c>
      <c r="X4" s="55">
        <f t="shared" si="2"/>
        <v>18.881</v>
      </c>
      <c r="Y4" s="56"/>
      <c r="Z4" s="58" t="s">
        <v>626</v>
      </c>
      <c r="AA4" s="58">
        <v>20185226003</v>
      </c>
      <c r="AB4" s="58">
        <v>86.4</v>
      </c>
      <c r="AC4" s="58"/>
      <c r="AD4" s="58">
        <v>5</v>
      </c>
      <c r="AE4" s="58">
        <f t="shared" si="3"/>
        <v>9.14</v>
      </c>
      <c r="AF4" s="58">
        <f t="shared" si="4"/>
        <v>3.6560000000000006</v>
      </c>
      <c r="AG4" s="59"/>
      <c r="AH4" s="59" t="s">
        <v>629</v>
      </c>
      <c r="AI4" s="59"/>
      <c r="AJ4" s="60">
        <v>16</v>
      </c>
      <c r="AK4" s="14"/>
    </row>
    <row r="5" spans="1:37">
      <c r="C5" s="11" t="s">
        <v>630</v>
      </c>
      <c r="D5" s="11">
        <v>20185226004</v>
      </c>
      <c r="E5" s="9" t="s">
        <v>625</v>
      </c>
      <c r="F5" s="61">
        <v>86.866669999999999</v>
      </c>
      <c r="N5" s="11">
        <v>3.4533330000000002</v>
      </c>
      <c r="O5" s="11">
        <v>18.14</v>
      </c>
      <c r="R5" s="13"/>
      <c r="T5" s="11">
        <v>60</v>
      </c>
      <c r="V5" s="55">
        <f t="shared" si="0"/>
        <v>3.4533319999999996</v>
      </c>
      <c r="W5" s="55">
        <f t="shared" si="1"/>
        <v>14.686667</v>
      </c>
      <c r="X5" s="55">
        <f t="shared" si="2"/>
        <v>18.139999</v>
      </c>
      <c r="Y5" s="56"/>
      <c r="Z5" s="58" t="s">
        <v>630</v>
      </c>
      <c r="AA5" s="58">
        <v>20185226004</v>
      </c>
      <c r="AB5" s="58">
        <v>86.333299999999994</v>
      </c>
      <c r="AC5" s="58"/>
      <c r="AD5" s="58">
        <v>0</v>
      </c>
      <c r="AE5" s="58">
        <f t="shared" si="3"/>
        <v>8.6333299999999991</v>
      </c>
      <c r="AF5" s="58">
        <f t="shared" si="4"/>
        <v>3.4533319999999996</v>
      </c>
      <c r="AG5" s="59"/>
      <c r="AH5" s="59"/>
      <c r="AI5" s="59"/>
      <c r="AJ5" s="60">
        <v>20</v>
      </c>
      <c r="AK5" s="14"/>
    </row>
    <row r="6" spans="1:37">
      <c r="C6" s="11" t="s">
        <v>631</v>
      </c>
      <c r="D6" s="11">
        <v>20185226005</v>
      </c>
      <c r="E6" s="9" t="s">
        <v>627</v>
      </c>
      <c r="F6" s="11">
        <v>82.083333333333329</v>
      </c>
      <c r="N6" s="11">
        <v>3.3600000000000003</v>
      </c>
      <c r="O6" s="11">
        <v>17.568333333333335</v>
      </c>
      <c r="R6" s="13"/>
      <c r="T6" s="11">
        <v>60</v>
      </c>
      <c r="V6" s="55">
        <f t="shared" si="0"/>
        <v>3.3600000000000003</v>
      </c>
      <c r="W6" s="55">
        <f t="shared" si="1"/>
        <v>14.208333333333334</v>
      </c>
      <c r="X6" s="55">
        <f t="shared" si="2"/>
        <v>17.568333333333335</v>
      </c>
      <c r="Y6" s="56"/>
      <c r="Z6" s="58" t="s">
        <v>631</v>
      </c>
      <c r="AA6" s="58">
        <v>20185226005</v>
      </c>
      <c r="AB6" s="58">
        <v>84</v>
      </c>
      <c r="AC6" s="58"/>
      <c r="AD6" s="58">
        <v>0</v>
      </c>
      <c r="AE6" s="58">
        <f t="shared" si="3"/>
        <v>8.4</v>
      </c>
      <c r="AF6" s="58">
        <f t="shared" si="4"/>
        <v>3.3600000000000003</v>
      </c>
      <c r="AG6" s="59"/>
      <c r="AH6" s="59"/>
      <c r="AI6" s="59"/>
      <c r="AJ6" s="60">
        <v>17</v>
      </c>
      <c r="AK6" s="14"/>
    </row>
    <row r="7" spans="1:37">
      <c r="C7" s="11" t="s">
        <v>632</v>
      </c>
      <c r="D7" s="11">
        <v>20185226006</v>
      </c>
      <c r="E7" s="9" t="s">
        <v>625</v>
      </c>
      <c r="F7" s="11">
        <v>88.5</v>
      </c>
      <c r="N7" s="11">
        <v>6.7280000000000006</v>
      </c>
      <c r="O7" s="11">
        <v>21.577999999999999</v>
      </c>
      <c r="R7" s="13"/>
      <c r="T7" s="11">
        <v>60</v>
      </c>
      <c r="V7" s="55">
        <f t="shared" si="0"/>
        <v>6.7280000000000006</v>
      </c>
      <c r="W7" s="55">
        <f t="shared" si="1"/>
        <v>14.85</v>
      </c>
      <c r="X7" s="55">
        <f t="shared" si="2"/>
        <v>21.577999999999999</v>
      </c>
      <c r="Y7" s="56"/>
      <c r="Z7" s="58" t="s">
        <v>632</v>
      </c>
      <c r="AA7" s="58">
        <v>20185226006</v>
      </c>
      <c r="AB7" s="58">
        <v>88.2</v>
      </c>
      <c r="AC7" s="58">
        <v>10</v>
      </c>
      <c r="AD7" s="58">
        <v>0</v>
      </c>
      <c r="AE7" s="58">
        <f t="shared" si="3"/>
        <v>16.82</v>
      </c>
      <c r="AF7" s="58">
        <f t="shared" si="4"/>
        <v>6.7280000000000006</v>
      </c>
      <c r="AG7" s="65" t="s">
        <v>633</v>
      </c>
      <c r="AH7" s="59"/>
      <c r="AI7" s="59"/>
      <c r="AJ7" s="60">
        <v>16</v>
      </c>
      <c r="AK7" s="14"/>
    </row>
    <row r="8" spans="1:37" ht="28.5">
      <c r="C8" s="11" t="s">
        <v>634</v>
      </c>
      <c r="D8" s="61">
        <v>20185226007</v>
      </c>
      <c r="E8" s="62" t="s">
        <v>625</v>
      </c>
      <c r="F8" s="61">
        <v>87.083333333333329</v>
      </c>
      <c r="N8" s="11">
        <v>4.024</v>
      </c>
      <c r="O8" s="11">
        <v>19.332333333333334</v>
      </c>
      <c r="R8" s="66" t="s">
        <v>635</v>
      </c>
      <c r="T8" s="11">
        <v>73</v>
      </c>
      <c r="V8" s="55">
        <f t="shared" si="0"/>
        <v>3.9840000000000004</v>
      </c>
      <c r="W8" s="55">
        <f t="shared" si="1"/>
        <v>16.008333333333333</v>
      </c>
      <c r="X8" s="55">
        <f t="shared" si="2"/>
        <v>19.992333333333335</v>
      </c>
      <c r="Y8" s="56"/>
      <c r="Z8" s="58" t="s">
        <v>634</v>
      </c>
      <c r="AA8" s="58">
        <v>20185226007</v>
      </c>
      <c r="AB8" s="58">
        <v>86.6</v>
      </c>
      <c r="AC8" s="58"/>
      <c r="AD8" s="58">
        <v>13</v>
      </c>
      <c r="AE8" s="58">
        <f t="shared" si="3"/>
        <v>9.9600000000000009</v>
      </c>
      <c r="AF8" s="58">
        <f t="shared" si="4"/>
        <v>3.9840000000000004</v>
      </c>
      <c r="AG8" s="59"/>
      <c r="AH8" s="65" t="s">
        <v>636</v>
      </c>
      <c r="AI8" s="59"/>
      <c r="AJ8" s="60">
        <v>18</v>
      </c>
      <c r="AK8" s="14"/>
    </row>
    <row r="9" spans="1:37">
      <c r="C9" s="11" t="s">
        <v>637</v>
      </c>
      <c r="D9" s="11">
        <v>20185226008</v>
      </c>
      <c r="E9" s="9" t="s">
        <v>625</v>
      </c>
      <c r="F9" s="11">
        <v>83.13333333333334</v>
      </c>
      <c r="N9" s="11">
        <v>33.72</v>
      </c>
      <c r="O9" s="11">
        <v>42.333333333333336</v>
      </c>
      <c r="R9" s="66" t="s">
        <v>638</v>
      </c>
      <c r="T9" s="11">
        <v>63</v>
      </c>
      <c r="V9" s="55">
        <f t="shared" si="0"/>
        <v>3.4800000000000004</v>
      </c>
      <c r="W9" s="55">
        <f t="shared" si="1"/>
        <v>14.613333333333335</v>
      </c>
      <c r="X9" s="55">
        <f t="shared" si="2"/>
        <v>18.093333333333334</v>
      </c>
      <c r="Y9" s="56"/>
      <c r="Z9" s="58" t="s">
        <v>637</v>
      </c>
      <c r="AA9" s="58">
        <v>20185226008</v>
      </c>
      <c r="AB9" s="58">
        <v>84</v>
      </c>
      <c r="AC9" s="58"/>
      <c r="AD9" s="58">
        <v>3</v>
      </c>
      <c r="AE9" s="58">
        <f t="shared" si="3"/>
        <v>8.7000000000000011</v>
      </c>
      <c r="AF9" s="58">
        <f t="shared" si="4"/>
        <v>3.4800000000000004</v>
      </c>
      <c r="AG9" s="59"/>
      <c r="AH9" s="59" t="s">
        <v>639</v>
      </c>
      <c r="AI9" s="59"/>
      <c r="AJ9" s="60">
        <v>15</v>
      </c>
      <c r="AK9" s="14"/>
    </row>
    <row r="10" spans="1:37">
      <c r="C10" s="61" t="s">
        <v>640</v>
      </c>
      <c r="D10" s="61">
        <v>20185226009</v>
      </c>
      <c r="E10" s="9" t="s">
        <v>625</v>
      </c>
      <c r="F10" s="61">
        <v>88.75</v>
      </c>
      <c r="N10" s="11">
        <v>3.5360000000000009</v>
      </c>
      <c r="O10" s="11">
        <v>18.486000000000001</v>
      </c>
      <c r="R10" s="13"/>
      <c r="T10" s="11">
        <v>60</v>
      </c>
      <c r="V10" s="55">
        <f t="shared" si="0"/>
        <v>3.5360000000000009</v>
      </c>
      <c r="W10" s="55">
        <f t="shared" si="1"/>
        <v>14.875</v>
      </c>
      <c r="X10" s="55">
        <f t="shared" si="2"/>
        <v>18.411000000000001</v>
      </c>
      <c r="Y10" s="56"/>
      <c r="Z10" s="58" t="s">
        <v>640</v>
      </c>
      <c r="AA10" s="58">
        <v>20185226009</v>
      </c>
      <c r="AB10" s="58">
        <v>88.4</v>
      </c>
      <c r="AC10" s="58"/>
      <c r="AD10" s="58">
        <v>0</v>
      </c>
      <c r="AE10" s="58">
        <f t="shared" si="3"/>
        <v>8.8400000000000016</v>
      </c>
      <c r="AF10" s="58">
        <f t="shared" si="4"/>
        <v>3.5360000000000009</v>
      </c>
      <c r="AG10" s="59"/>
      <c r="AH10" s="59"/>
      <c r="AI10" s="59"/>
      <c r="AJ10" s="67">
        <v>14</v>
      </c>
      <c r="AK10" s="20" t="s">
        <v>641</v>
      </c>
    </row>
    <row r="11" spans="1:37">
      <c r="C11" s="11" t="s">
        <v>642</v>
      </c>
      <c r="D11" s="11">
        <v>20185226010</v>
      </c>
      <c r="E11" s="9" t="s">
        <v>625</v>
      </c>
      <c r="F11" s="11">
        <v>88.13333333333334</v>
      </c>
      <c r="N11" s="11">
        <v>3.5666666666666673</v>
      </c>
      <c r="O11" s="11">
        <v>18.380000000000003</v>
      </c>
      <c r="R11" s="13"/>
      <c r="T11" s="11">
        <v>60</v>
      </c>
      <c r="V11" s="55">
        <f t="shared" si="0"/>
        <v>3.5666666666666673</v>
      </c>
      <c r="W11" s="55">
        <f t="shared" si="1"/>
        <v>14.813333333333334</v>
      </c>
      <c r="X11" s="55">
        <f t="shared" si="2"/>
        <v>18.380000000000003</v>
      </c>
      <c r="Y11" s="56"/>
      <c r="Z11" s="58" t="s">
        <v>642</v>
      </c>
      <c r="AA11" s="58">
        <v>20185226010</v>
      </c>
      <c r="AB11" s="58">
        <v>89.166666666666671</v>
      </c>
      <c r="AC11" s="58"/>
      <c r="AD11" s="58">
        <v>0</v>
      </c>
      <c r="AE11" s="58">
        <f t="shared" si="3"/>
        <v>8.9166666666666679</v>
      </c>
      <c r="AF11" s="58">
        <f t="shared" si="4"/>
        <v>3.5666666666666673</v>
      </c>
      <c r="AG11" s="59"/>
      <c r="AH11" s="59"/>
      <c r="AI11" s="59"/>
      <c r="AJ11" s="67">
        <v>17</v>
      </c>
      <c r="AK11" s="14"/>
    </row>
    <row r="12" spans="1:37">
      <c r="C12" s="11" t="s">
        <v>643</v>
      </c>
      <c r="D12" s="11">
        <v>20185226011</v>
      </c>
      <c r="E12" s="9" t="s">
        <v>625</v>
      </c>
      <c r="F12" s="11">
        <v>90.733333333333334</v>
      </c>
      <c r="N12" s="11">
        <v>3.6333333333333337</v>
      </c>
      <c r="O12" s="11">
        <v>18.706666666666667</v>
      </c>
      <c r="R12" s="68" t="s">
        <v>644</v>
      </c>
      <c r="T12" s="11">
        <v>63</v>
      </c>
      <c r="V12" s="55">
        <f t="shared" si="0"/>
        <v>3.7533333333333339</v>
      </c>
      <c r="W12" s="55">
        <f t="shared" si="1"/>
        <v>15.373333333333335</v>
      </c>
      <c r="X12" s="55">
        <f t="shared" si="2"/>
        <v>19.126666666666669</v>
      </c>
      <c r="Y12" s="56"/>
      <c r="Z12" s="58" t="s">
        <v>643</v>
      </c>
      <c r="AA12" s="58">
        <v>20185226011</v>
      </c>
      <c r="AB12" s="58">
        <v>90.833333333333329</v>
      </c>
      <c r="AC12" s="58"/>
      <c r="AD12" s="58">
        <v>3</v>
      </c>
      <c r="AE12" s="58">
        <f t="shared" si="3"/>
        <v>9.3833333333333346</v>
      </c>
      <c r="AF12" s="58">
        <f t="shared" si="4"/>
        <v>3.7533333333333339</v>
      </c>
      <c r="AG12" s="59"/>
      <c r="AH12" s="65" t="s">
        <v>645</v>
      </c>
      <c r="AI12" s="59"/>
      <c r="AJ12" s="60">
        <v>25</v>
      </c>
      <c r="AK12" s="14"/>
    </row>
    <row r="13" spans="1:37">
      <c r="C13" s="11" t="s">
        <v>646</v>
      </c>
      <c r="D13" s="11">
        <v>20185226012</v>
      </c>
      <c r="E13" s="9" t="s">
        <v>625</v>
      </c>
      <c r="F13" s="11">
        <v>91.6</v>
      </c>
      <c r="N13" s="11">
        <v>3.64</v>
      </c>
      <c r="O13" s="11">
        <v>18.8</v>
      </c>
      <c r="R13" s="66" t="s">
        <v>647</v>
      </c>
      <c r="T13" s="11">
        <v>63</v>
      </c>
      <c r="V13" s="55">
        <f t="shared" si="0"/>
        <v>3.7600000000000002</v>
      </c>
      <c r="W13" s="55">
        <f t="shared" si="1"/>
        <v>15.46</v>
      </c>
      <c r="X13" s="55">
        <f t="shared" si="2"/>
        <v>19.220000000000002</v>
      </c>
      <c r="Y13" s="56"/>
      <c r="Z13" s="58" t="s">
        <v>646</v>
      </c>
      <c r="AA13" s="58">
        <v>20185226012</v>
      </c>
      <c r="AB13" s="58">
        <v>91</v>
      </c>
      <c r="AC13" s="58"/>
      <c r="AD13" s="58">
        <v>3</v>
      </c>
      <c r="AE13" s="58">
        <f t="shared" si="3"/>
        <v>9.4</v>
      </c>
      <c r="AF13" s="58">
        <f t="shared" si="4"/>
        <v>3.7600000000000002</v>
      </c>
      <c r="AG13" s="59"/>
      <c r="AH13" s="59" t="s">
        <v>648</v>
      </c>
      <c r="AI13" s="59"/>
      <c r="AJ13" s="60">
        <v>21</v>
      </c>
      <c r="AK13" s="14"/>
    </row>
    <row r="14" spans="1:37">
      <c r="C14" s="11" t="s">
        <v>649</v>
      </c>
      <c r="D14" s="11">
        <v>20185226013</v>
      </c>
      <c r="E14" s="9" t="s">
        <v>627</v>
      </c>
      <c r="F14" s="11">
        <v>90.866699999999994</v>
      </c>
      <c r="R14" s="13" t="s">
        <v>650</v>
      </c>
      <c r="T14" s="11">
        <v>65</v>
      </c>
      <c r="V14" s="55">
        <f t="shared" si="0"/>
        <v>3.8133319999999999</v>
      </c>
      <c r="W14" s="55">
        <f t="shared" si="1"/>
        <v>15.58667</v>
      </c>
      <c r="X14" s="55">
        <f t="shared" si="2"/>
        <v>19.400002000000001</v>
      </c>
      <c r="Y14" s="56"/>
      <c r="Z14" s="58" t="s">
        <v>649</v>
      </c>
      <c r="AA14" s="58">
        <v>20185226013</v>
      </c>
      <c r="AB14" s="58">
        <v>90.333299999999994</v>
      </c>
      <c r="AC14" s="58"/>
      <c r="AD14" s="58">
        <v>5</v>
      </c>
      <c r="AE14" s="58">
        <f t="shared" si="3"/>
        <v>9.5333299999999994</v>
      </c>
      <c r="AF14" s="58">
        <f t="shared" si="4"/>
        <v>3.8133319999999999</v>
      </c>
      <c r="AG14" s="59"/>
      <c r="AH14" s="65" t="s">
        <v>651</v>
      </c>
      <c r="AI14" s="59"/>
      <c r="AJ14" s="60">
        <v>20</v>
      </c>
      <c r="AK14" s="14"/>
    </row>
    <row r="15" spans="1:37" ht="85.5">
      <c r="C15" s="11" t="s">
        <v>652</v>
      </c>
      <c r="D15" s="11">
        <v>20185226014</v>
      </c>
      <c r="E15" s="9" t="s">
        <v>625</v>
      </c>
      <c r="F15" s="11">
        <v>84.75</v>
      </c>
      <c r="N15" s="11">
        <v>4</v>
      </c>
      <c r="O15" s="11">
        <v>19.914285714285715</v>
      </c>
      <c r="R15" s="13" t="s">
        <v>653</v>
      </c>
      <c r="T15" s="11">
        <v>68</v>
      </c>
      <c r="V15" s="55">
        <f t="shared" si="0"/>
        <v>3.7120000000000006</v>
      </c>
      <c r="W15" s="55">
        <f t="shared" si="1"/>
        <v>15.275</v>
      </c>
      <c r="X15" s="55">
        <f t="shared" si="2"/>
        <v>18.987000000000002</v>
      </c>
      <c r="Y15" s="56"/>
      <c r="Z15" s="58" t="s">
        <v>652</v>
      </c>
      <c r="AA15" s="58">
        <v>20185226014</v>
      </c>
      <c r="AB15" s="58">
        <v>84.8</v>
      </c>
      <c r="AC15" s="58"/>
      <c r="AD15" s="58">
        <v>8</v>
      </c>
      <c r="AE15" s="58">
        <f t="shared" si="3"/>
        <v>9.2800000000000011</v>
      </c>
      <c r="AF15" s="58">
        <f t="shared" si="4"/>
        <v>3.7120000000000006</v>
      </c>
      <c r="AG15" s="59"/>
      <c r="AH15" s="59" t="s">
        <v>654</v>
      </c>
      <c r="AI15" s="69" t="s">
        <v>655</v>
      </c>
      <c r="AJ15" s="60">
        <v>15</v>
      </c>
      <c r="AK15" s="14"/>
    </row>
    <row r="16" spans="1:37" ht="31.5">
      <c r="C16" s="11" t="s">
        <v>656</v>
      </c>
      <c r="D16" s="11">
        <v>20185226015</v>
      </c>
      <c r="E16" s="9" t="s">
        <v>625</v>
      </c>
      <c r="F16" s="11">
        <v>83.833333333333329</v>
      </c>
      <c r="N16" s="11">
        <v>3.6880000000000006</v>
      </c>
      <c r="O16" s="11">
        <v>18.571333333333335</v>
      </c>
      <c r="R16" s="13" t="s">
        <v>657</v>
      </c>
      <c r="T16" s="11">
        <v>68</v>
      </c>
      <c r="V16" s="55">
        <f t="shared" si="0"/>
        <v>6.8880000000000017</v>
      </c>
      <c r="W16" s="55">
        <f t="shared" si="1"/>
        <v>15.183333333333334</v>
      </c>
      <c r="X16" s="55">
        <f t="shared" si="2"/>
        <v>22.071333333333335</v>
      </c>
      <c r="Y16" s="56"/>
      <c r="Z16" s="58" t="s">
        <v>656</v>
      </c>
      <c r="AA16" s="58">
        <v>20185226015</v>
      </c>
      <c r="AB16" s="58">
        <v>84.2</v>
      </c>
      <c r="AC16" s="58">
        <v>10</v>
      </c>
      <c r="AD16" s="58">
        <v>8</v>
      </c>
      <c r="AE16" s="58">
        <f t="shared" si="3"/>
        <v>17.220000000000002</v>
      </c>
      <c r="AF16" s="58">
        <f t="shared" si="4"/>
        <v>6.8880000000000017</v>
      </c>
      <c r="AG16" s="65" t="s">
        <v>633</v>
      </c>
      <c r="AH16" s="59" t="s">
        <v>658</v>
      </c>
      <c r="AI16" s="59"/>
      <c r="AJ16" s="60">
        <v>19</v>
      </c>
      <c r="AK16" s="14"/>
    </row>
    <row r="17" spans="3:37">
      <c r="C17" s="11" t="s">
        <v>659</v>
      </c>
      <c r="D17" s="11">
        <v>20185226016</v>
      </c>
      <c r="E17" s="9" t="s">
        <v>625</v>
      </c>
      <c r="F17" s="11">
        <v>92.666666666666671</v>
      </c>
      <c r="N17" s="11">
        <v>3.66</v>
      </c>
      <c r="O17" s="11">
        <v>18.926666666666669</v>
      </c>
      <c r="R17" s="13"/>
      <c r="T17" s="11">
        <v>60</v>
      </c>
      <c r="V17" s="55">
        <f t="shared" si="0"/>
        <v>3.66</v>
      </c>
      <c r="W17" s="55">
        <f t="shared" si="1"/>
        <v>15.266666666666667</v>
      </c>
      <c r="X17" s="55">
        <f t="shared" si="2"/>
        <v>18.926666666666669</v>
      </c>
      <c r="Y17" s="56"/>
      <c r="Z17" s="58" t="s">
        <v>659</v>
      </c>
      <c r="AA17" s="58">
        <v>20185226016</v>
      </c>
      <c r="AB17" s="58">
        <v>91.5</v>
      </c>
      <c r="AC17" s="58"/>
      <c r="AD17" s="58">
        <v>0</v>
      </c>
      <c r="AE17" s="58">
        <f t="shared" si="3"/>
        <v>9.15</v>
      </c>
      <c r="AF17" s="58">
        <f t="shared" si="4"/>
        <v>3.66</v>
      </c>
      <c r="AG17" s="59"/>
      <c r="AH17" s="59"/>
      <c r="AI17" s="59"/>
      <c r="AJ17" s="60">
        <v>17</v>
      </c>
      <c r="AK17" s="14"/>
    </row>
    <row r="18" spans="3:37">
      <c r="C18" s="11" t="s">
        <v>660</v>
      </c>
      <c r="D18" s="11">
        <v>20185226017</v>
      </c>
      <c r="E18" s="9" t="s">
        <v>661</v>
      </c>
      <c r="F18" s="11">
        <v>85.25</v>
      </c>
      <c r="N18" s="11">
        <v>3.4160000000000004</v>
      </c>
      <c r="O18" s="11">
        <v>17.941000000000003</v>
      </c>
      <c r="R18" s="13"/>
      <c r="T18" s="11">
        <v>60</v>
      </c>
      <c r="V18" s="55">
        <f t="shared" si="0"/>
        <v>3.4160000000000004</v>
      </c>
      <c r="W18" s="55">
        <f t="shared" si="1"/>
        <v>14.525</v>
      </c>
      <c r="X18" s="55">
        <f t="shared" si="2"/>
        <v>17.941000000000003</v>
      </c>
      <c r="Y18" s="56"/>
      <c r="Z18" s="58" t="s">
        <v>660</v>
      </c>
      <c r="AA18" s="58">
        <v>20185226017</v>
      </c>
      <c r="AB18" s="58">
        <v>85.4</v>
      </c>
      <c r="AC18" s="58"/>
      <c r="AD18" s="58">
        <v>0</v>
      </c>
      <c r="AE18" s="58">
        <f t="shared" si="3"/>
        <v>8.5400000000000009</v>
      </c>
      <c r="AF18" s="58">
        <f t="shared" si="4"/>
        <v>3.4160000000000004</v>
      </c>
      <c r="AG18" s="59"/>
      <c r="AH18" s="59"/>
      <c r="AI18" s="59"/>
      <c r="AJ18" s="67">
        <v>17</v>
      </c>
      <c r="AK18" s="14"/>
    </row>
    <row r="19" spans="3:37">
      <c r="C19" s="11" t="s">
        <v>662</v>
      </c>
      <c r="D19" s="11">
        <v>20185226018</v>
      </c>
      <c r="E19" s="9" t="s">
        <v>625</v>
      </c>
      <c r="F19" s="11">
        <v>89.066666666666663</v>
      </c>
      <c r="N19" s="11">
        <v>3.8133333333333335</v>
      </c>
      <c r="O19" s="11">
        <v>19.32</v>
      </c>
      <c r="R19" s="13" t="s">
        <v>663</v>
      </c>
      <c r="T19" s="11">
        <v>66</v>
      </c>
      <c r="V19" s="55">
        <f t="shared" si="0"/>
        <v>3.8133333333333335</v>
      </c>
      <c r="W19" s="55">
        <f t="shared" si="1"/>
        <v>15.506666666666668</v>
      </c>
      <c r="X19" s="55">
        <f t="shared" si="2"/>
        <v>19.32</v>
      </c>
      <c r="Y19" s="56"/>
      <c r="Z19" s="58" t="s">
        <v>662</v>
      </c>
      <c r="AA19" s="58">
        <v>20185226018</v>
      </c>
      <c r="AB19" s="58">
        <v>89.333333333333329</v>
      </c>
      <c r="AC19" s="58"/>
      <c r="AD19" s="58">
        <v>6</v>
      </c>
      <c r="AE19" s="58">
        <f t="shared" si="3"/>
        <v>9.5333333333333332</v>
      </c>
      <c r="AF19" s="58">
        <f t="shared" si="4"/>
        <v>3.8133333333333335</v>
      </c>
      <c r="AG19" s="59"/>
      <c r="AH19" s="59" t="s">
        <v>664</v>
      </c>
      <c r="AI19" s="59"/>
      <c r="AJ19" s="60">
        <v>23</v>
      </c>
      <c r="AK19" s="14"/>
    </row>
    <row r="20" spans="3:37" ht="85.5">
      <c r="C20" s="11" t="s">
        <v>665</v>
      </c>
      <c r="D20" s="11">
        <v>20185226019</v>
      </c>
      <c r="E20" s="9" t="s">
        <v>666</v>
      </c>
      <c r="F20" s="11">
        <v>88.25</v>
      </c>
      <c r="R20" s="68" t="s">
        <v>667</v>
      </c>
      <c r="S20" s="61"/>
      <c r="T20" s="61">
        <v>62</v>
      </c>
      <c r="V20" s="55">
        <f t="shared" si="0"/>
        <v>10.016000000000002</v>
      </c>
      <c r="W20" s="55">
        <f t="shared" si="1"/>
        <v>15.025000000000002</v>
      </c>
      <c r="X20" s="55">
        <f t="shared" si="2"/>
        <v>25.041000000000004</v>
      </c>
      <c r="Y20" s="56"/>
      <c r="Z20" s="58" t="s">
        <v>665</v>
      </c>
      <c r="AA20" s="58">
        <v>20185226019</v>
      </c>
      <c r="AB20" s="58">
        <v>88.4</v>
      </c>
      <c r="AC20" s="58">
        <v>20</v>
      </c>
      <c r="AD20" s="70">
        <v>2</v>
      </c>
      <c r="AE20" s="58">
        <f t="shared" si="3"/>
        <v>25.040000000000003</v>
      </c>
      <c r="AF20" s="58">
        <f t="shared" si="4"/>
        <v>10.016000000000002</v>
      </c>
      <c r="AG20" s="65" t="s">
        <v>668</v>
      </c>
      <c r="AH20" s="69" t="s">
        <v>669</v>
      </c>
      <c r="AI20" s="69" t="s">
        <v>670</v>
      </c>
      <c r="AJ20" s="60">
        <v>19</v>
      </c>
      <c r="AK20" s="14"/>
    </row>
    <row r="21" spans="3:37" ht="28.5">
      <c r="C21" s="11" t="s">
        <v>671</v>
      </c>
      <c r="D21" s="11">
        <v>20185226020</v>
      </c>
      <c r="E21" s="9" t="s">
        <v>672</v>
      </c>
      <c r="F21" s="11">
        <v>90.13333333333334</v>
      </c>
      <c r="R21" s="63" t="s">
        <v>673</v>
      </c>
      <c r="T21" s="61">
        <v>65</v>
      </c>
      <c r="V21" s="55">
        <f t="shared" si="0"/>
        <v>3.7666666666666675</v>
      </c>
      <c r="W21" s="55">
        <f t="shared" si="1"/>
        <v>15.513333333333334</v>
      </c>
      <c r="X21" s="55">
        <f t="shared" si="2"/>
        <v>19.28</v>
      </c>
      <c r="Y21" s="56"/>
      <c r="Z21" s="58" t="s">
        <v>671</v>
      </c>
      <c r="AA21" s="58">
        <v>20185226020</v>
      </c>
      <c r="AB21" s="58">
        <v>89.166666666666671</v>
      </c>
      <c r="AC21" s="58"/>
      <c r="AD21" s="70">
        <v>5</v>
      </c>
      <c r="AE21" s="70">
        <f t="shared" si="3"/>
        <v>9.4166666666666679</v>
      </c>
      <c r="AF21" s="70">
        <f t="shared" si="4"/>
        <v>3.7666666666666675</v>
      </c>
      <c r="AG21" s="71"/>
      <c r="AH21" s="69" t="s">
        <v>674</v>
      </c>
      <c r="AI21" s="71"/>
      <c r="AJ21" s="60">
        <v>17</v>
      </c>
      <c r="AK21" s="14"/>
    </row>
    <row r="22" spans="3:37">
      <c r="C22" s="11" t="s">
        <v>675</v>
      </c>
      <c r="D22" s="61">
        <v>20185226021</v>
      </c>
      <c r="E22" s="62" t="s">
        <v>625</v>
      </c>
      <c r="F22" s="61">
        <v>80.8</v>
      </c>
      <c r="N22" s="11">
        <v>3.2733333333333334</v>
      </c>
      <c r="O22" s="11">
        <v>17.353333333333332</v>
      </c>
      <c r="R22" s="13"/>
      <c r="T22" s="11">
        <v>60</v>
      </c>
      <c r="V22" s="55">
        <f t="shared" si="0"/>
        <v>3.2733333333333334</v>
      </c>
      <c r="W22" s="55">
        <f t="shared" si="1"/>
        <v>14.08</v>
      </c>
      <c r="X22" s="55">
        <f t="shared" si="2"/>
        <v>17.353333333333332</v>
      </c>
      <c r="Y22" s="56"/>
      <c r="Z22" s="58" t="s">
        <v>675</v>
      </c>
      <c r="AA22" s="58">
        <v>20185226021</v>
      </c>
      <c r="AB22" s="58">
        <v>81.833333333333329</v>
      </c>
      <c r="AC22" s="58"/>
      <c r="AD22" s="58">
        <v>0</v>
      </c>
      <c r="AE22" s="58">
        <f t="shared" si="3"/>
        <v>8.1833333333333336</v>
      </c>
      <c r="AF22" s="58">
        <f t="shared" si="4"/>
        <v>3.2733333333333334</v>
      </c>
      <c r="AG22" s="59"/>
      <c r="AH22" s="59"/>
      <c r="AI22" s="59"/>
      <c r="AJ22" s="67">
        <v>13</v>
      </c>
      <c r="AK22" s="20" t="s">
        <v>676</v>
      </c>
    </row>
    <row r="23" spans="3:37">
      <c r="C23" s="11" t="s">
        <v>677</v>
      </c>
      <c r="D23" s="11">
        <v>20185226022</v>
      </c>
      <c r="E23" s="9" t="s">
        <v>625</v>
      </c>
      <c r="F23" s="11">
        <v>88</v>
      </c>
      <c r="N23" s="11">
        <v>3.6133333333333333</v>
      </c>
      <c r="O23" s="11">
        <v>18.413333333333334</v>
      </c>
      <c r="R23" s="68" t="s">
        <v>678</v>
      </c>
      <c r="S23" s="61"/>
      <c r="T23" s="61">
        <v>66</v>
      </c>
      <c r="U23" s="61"/>
      <c r="V23" s="55">
        <f t="shared" si="0"/>
        <v>3.7733333333333334</v>
      </c>
      <c r="W23" s="55">
        <f t="shared" si="1"/>
        <v>15.400000000000002</v>
      </c>
      <c r="X23" s="55">
        <f t="shared" si="2"/>
        <v>19.173333333333336</v>
      </c>
      <c r="Y23" s="56"/>
      <c r="Z23" s="58" t="s">
        <v>677</v>
      </c>
      <c r="AA23" s="58">
        <v>20185226022</v>
      </c>
      <c r="AB23" s="58">
        <v>88.333333333333329</v>
      </c>
      <c r="AC23" s="58"/>
      <c r="AD23" s="58">
        <v>6</v>
      </c>
      <c r="AE23" s="58">
        <f t="shared" si="3"/>
        <v>9.4333333333333336</v>
      </c>
      <c r="AF23" s="58">
        <f t="shared" si="4"/>
        <v>3.7733333333333334</v>
      </c>
      <c r="AG23" s="59"/>
      <c r="AH23" s="65" t="s">
        <v>679</v>
      </c>
      <c r="AI23" s="59"/>
      <c r="AJ23" s="60">
        <v>18</v>
      </c>
      <c r="AK23" s="14"/>
    </row>
    <row r="24" spans="3:37" ht="42.75">
      <c r="C24" s="11" t="s">
        <v>680</v>
      </c>
      <c r="D24" s="11">
        <v>20185226023</v>
      </c>
      <c r="E24" s="9" t="s">
        <v>625</v>
      </c>
      <c r="F24" s="11">
        <v>89.083333333333329</v>
      </c>
      <c r="N24" s="11">
        <v>4.0880000000000001</v>
      </c>
      <c r="O24" s="11">
        <v>20.296333333333337</v>
      </c>
      <c r="R24" s="66" t="s">
        <v>681</v>
      </c>
      <c r="T24" s="11">
        <v>68</v>
      </c>
      <c r="V24" s="55">
        <f t="shared" si="0"/>
        <v>3.8880000000000003</v>
      </c>
      <c r="W24" s="55">
        <f t="shared" si="1"/>
        <v>15.708333333333334</v>
      </c>
      <c r="X24" s="55">
        <f t="shared" si="2"/>
        <v>19.596333333333334</v>
      </c>
      <c r="Y24" s="56"/>
      <c r="Z24" s="58" t="s">
        <v>680</v>
      </c>
      <c r="AA24" s="58">
        <v>20185226023</v>
      </c>
      <c r="AB24" s="58">
        <v>89.2</v>
      </c>
      <c r="AC24" s="58"/>
      <c r="AD24" s="58">
        <v>8</v>
      </c>
      <c r="AE24" s="58">
        <f t="shared" si="3"/>
        <v>9.7200000000000006</v>
      </c>
      <c r="AF24" s="58">
        <f t="shared" si="4"/>
        <v>3.8880000000000003</v>
      </c>
      <c r="AG24" s="59"/>
      <c r="AH24" s="59" t="s">
        <v>682</v>
      </c>
      <c r="AI24" s="59"/>
      <c r="AJ24" s="60">
        <v>18</v>
      </c>
      <c r="AK24" s="14"/>
    </row>
    <row r="25" spans="3:37">
      <c r="C25" s="11" t="s">
        <v>683</v>
      </c>
      <c r="D25" s="61">
        <v>20185226024</v>
      </c>
      <c r="E25" s="62" t="s">
        <v>625</v>
      </c>
      <c r="F25" s="61">
        <v>85</v>
      </c>
      <c r="N25" s="11">
        <v>5.04</v>
      </c>
      <c r="O25" s="11">
        <v>21.54</v>
      </c>
      <c r="R25" s="13"/>
      <c r="T25" s="11">
        <v>60</v>
      </c>
      <c r="V25" s="55">
        <f t="shared" si="0"/>
        <v>3.44</v>
      </c>
      <c r="W25" s="55">
        <f t="shared" si="1"/>
        <v>14.5</v>
      </c>
      <c r="X25" s="55">
        <f t="shared" si="2"/>
        <v>17.940000000000001</v>
      </c>
      <c r="Y25" s="56"/>
      <c r="Z25" s="58" t="s">
        <v>683</v>
      </c>
      <c r="AA25" s="58">
        <v>20185226024</v>
      </c>
      <c r="AB25" s="58">
        <v>86</v>
      </c>
      <c r="AC25" s="70"/>
      <c r="AD25" s="58">
        <v>0</v>
      </c>
      <c r="AE25" s="58">
        <f t="shared" si="3"/>
        <v>8.6</v>
      </c>
      <c r="AF25" s="58">
        <f t="shared" si="4"/>
        <v>3.44</v>
      </c>
      <c r="AG25" s="71"/>
      <c r="AH25" s="59"/>
      <c r="AI25" s="59"/>
      <c r="AJ25" s="60">
        <v>17</v>
      </c>
      <c r="AK25" s="14"/>
    </row>
    <row r="26" spans="3:37">
      <c r="C26" s="11" t="s">
        <v>684</v>
      </c>
      <c r="D26" s="11">
        <v>20185226025</v>
      </c>
      <c r="E26" s="9" t="s">
        <v>685</v>
      </c>
      <c r="F26" s="11">
        <v>92.333333333333329</v>
      </c>
      <c r="N26" s="11">
        <v>3.746666666666667</v>
      </c>
      <c r="O26" s="11">
        <v>18.98</v>
      </c>
      <c r="R26" s="13" t="s">
        <v>686</v>
      </c>
      <c r="T26" s="11">
        <v>62</v>
      </c>
      <c r="V26" s="55">
        <f t="shared" si="0"/>
        <v>3.746666666666667</v>
      </c>
      <c r="W26" s="55">
        <f t="shared" si="1"/>
        <v>15.433333333333334</v>
      </c>
      <c r="X26" s="55">
        <f t="shared" si="2"/>
        <v>19.18</v>
      </c>
      <c r="Y26" s="56"/>
      <c r="Z26" s="58" t="s">
        <v>684</v>
      </c>
      <c r="AA26" s="58">
        <v>20185226025</v>
      </c>
      <c r="AB26" s="58">
        <v>91.666666666666671</v>
      </c>
      <c r="AC26" s="58"/>
      <c r="AD26" s="58">
        <v>2</v>
      </c>
      <c r="AE26" s="58">
        <f t="shared" si="3"/>
        <v>9.3666666666666671</v>
      </c>
      <c r="AF26" s="58">
        <f t="shared" si="4"/>
        <v>3.746666666666667</v>
      </c>
      <c r="AG26" s="59"/>
      <c r="AH26" s="59" t="s">
        <v>687</v>
      </c>
      <c r="AI26" s="59"/>
      <c r="AJ26" s="60">
        <v>19</v>
      </c>
      <c r="AK26" s="14"/>
    </row>
    <row r="27" spans="3:37">
      <c r="C27" s="11" t="s">
        <v>688</v>
      </c>
      <c r="D27" s="11">
        <v>20185226026</v>
      </c>
      <c r="E27" s="9" t="s">
        <v>625</v>
      </c>
      <c r="F27" s="11">
        <v>87</v>
      </c>
      <c r="N27" s="11">
        <v>3.4800000000000004</v>
      </c>
      <c r="O27" s="11">
        <v>18.18</v>
      </c>
      <c r="R27" s="13"/>
      <c r="T27" s="11">
        <v>60</v>
      </c>
      <c r="V27" s="55">
        <f t="shared" si="0"/>
        <v>3.4800000000000004</v>
      </c>
      <c r="W27" s="55">
        <f t="shared" si="1"/>
        <v>14.700000000000001</v>
      </c>
      <c r="X27" s="55">
        <f t="shared" si="2"/>
        <v>18.18</v>
      </c>
      <c r="Y27" s="56"/>
      <c r="Z27" s="58" t="s">
        <v>688</v>
      </c>
      <c r="AA27" s="58">
        <v>20185226026</v>
      </c>
      <c r="AB27" s="58">
        <v>87</v>
      </c>
      <c r="AC27" s="58"/>
      <c r="AD27" s="58">
        <v>0</v>
      </c>
      <c r="AE27" s="58">
        <f t="shared" si="3"/>
        <v>8.7000000000000011</v>
      </c>
      <c r="AF27" s="58">
        <f t="shared" si="4"/>
        <v>3.4800000000000004</v>
      </c>
      <c r="AG27" s="59"/>
      <c r="AH27" s="59"/>
      <c r="AI27" s="59"/>
      <c r="AJ27" s="60">
        <v>19</v>
      </c>
      <c r="AK27" s="14"/>
    </row>
    <row r="28" spans="3:37">
      <c r="C28" s="11" t="s">
        <v>689</v>
      </c>
      <c r="D28" s="61">
        <v>20185226027</v>
      </c>
      <c r="E28" s="62" t="s">
        <v>627</v>
      </c>
      <c r="F28" s="61">
        <v>83.13333333333334</v>
      </c>
      <c r="N28" s="11">
        <v>3.3533333333333335</v>
      </c>
      <c r="O28" s="11">
        <v>17.666666666666668</v>
      </c>
      <c r="R28" s="13"/>
      <c r="T28" s="11">
        <v>60</v>
      </c>
      <c r="V28" s="55">
        <f t="shared" si="0"/>
        <v>3.3533333333333335</v>
      </c>
      <c r="W28" s="55">
        <f t="shared" si="1"/>
        <v>14.313333333333334</v>
      </c>
      <c r="X28" s="55">
        <f t="shared" si="2"/>
        <v>17.666666666666668</v>
      </c>
      <c r="Y28" s="56"/>
      <c r="Z28" s="58" t="s">
        <v>689</v>
      </c>
      <c r="AA28" s="58">
        <v>20185226027</v>
      </c>
      <c r="AB28" s="58">
        <v>83.833333333333329</v>
      </c>
      <c r="AC28" s="58"/>
      <c r="AD28" s="58">
        <v>0</v>
      </c>
      <c r="AE28" s="58">
        <f t="shared" si="3"/>
        <v>8.3833333333333329</v>
      </c>
      <c r="AF28" s="58">
        <f t="shared" si="4"/>
        <v>3.3533333333333335</v>
      </c>
      <c r="AG28" s="59"/>
      <c r="AH28" s="59"/>
      <c r="AI28" s="59"/>
      <c r="AJ28" s="67">
        <v>10</v>
      </c>
      <c r="AK28" s="14"/>
    </row>
    <row r="29" spans="3:37">
      <c r="C29" s="61" t="s">
        <v>690</v>
      </c>
      <c r="D29" s="61">
        <v>20185226028</v>
      </c>
      <c r="E29" s="62" t="s">
        <v>625</v>
      </c>
      <c r="F29" s="61">
        <v>79</v>
      </c>
      <c r="N29" s="11">
        <v>3.2080000000000006</v>
      </c>
      <c r="O29" s="11">
        <v>17.248000000000001</v>
      </c>
      <c r="R29" s="13"/>
      <c r="T29" s="11">
        <v>60</v>
      </c>
      <c r="V29" s="55">
        <f t="shared" si="0"/>
        <v>3.2080000000000006</v>
      </c>
      <c r="W29" s="55">
        <f t="shared" si="1"/>
        <v>13.9</v>
      </c>
      <c r="X29" s="55">
        <f t="shared" si="2"/>
        <v>17.108000000000001</v>
      </c>
      <c r="Y29" s="56"/>
      <c r="Z29" s="58" t="s">
        <v>690</v>
      </c>
      <c r="AA29" s="58">
        <v>20185226028</v>
      </c>
      <c r="AB29" s="58">
        <v>80.2</v>
      </c>
      <c r="AC29" s="58"/>
      <c r="AD29" s="58">
        <v>0</v>
      </c>
      <c r="AE29" s="58">
        <f t="shared" si="3"/>
        <v>8.0200000000000014</v>
      </c>
      <c r="AF29" s="58">
        <f t="shared" si="4"/>
        <v>3.2080000000000006</v>
      </c>
      <c r="AG29" s="59"/>
      <c r="AH29" s="59"/>
      <c r="AI29" s="59"/>
      <c r="AJ29" s="72">
        <v>9</v>
      </c>
      <c r="AK29" s="20" t="s">
        <v>691</v>
      </c>
    </row>
    <row r="30" spans="3:37" ht="99.75">
      <c r="C30" s="11" t="s">
        <v>692</v>
      </c>
      <c r="D30" s="11">
        <v>20185226029</v>
      </c>
      <c r="E30" s="9" t="s">
        <v>672</v>
      </c>
      <c r="F30" s="11">
        <v>89.916666666666671</v>
      </c>
      <c r="N30" s="11">
        <v>4.3040000000000012</v>
      </c>
      <c r="O30" s="11">
        <v>20.995666666666668</v>
      </c>
      <c r="R30" s="13" t="s">
        <v>693</v>
      </c>
      <c r="T30" s="11">
        <v>77</v>
      </c>
      <c r="V30" s="55">
        <f t="shared" si="0"/>
        <v>4.3040000000000012</v>
      </c>
      <c r="W30" s="55">
        <f t="shared" si="1"/>
        <v>16.691666666666666</v>
      </c>
      <c r="X30" s="55">
        <f t="shared" si="2"/>
        <v>20.995666666666668</v>
      </c>
      <c r="Y30" s="56"/>
      <c r="Z30" s="58" t="s">
        <v>692</v>
      </c>
      <c r="AA30" s="58">
        <v>20185226029</v>
      </c>
      <c r="AB30" s="58">
        <v>90.6</v>
      </c>
      <c r="AC30" s="58"/>
      <c r="AD30" s="58">
        <v>17</v>
      </c>
      <c r="AE30" s="58">
        <f t="shared" si="3"/>
        <v>10.760000000000002</v>
      </c>
      <c r="AF30" s="58">
        <f t="shared" si="4"/>
        <v>4.3040000000000012</v>
      </c>
      <c r="AG30" s="59"/>
      <c r="AH30" s="59" t="s">
        <v>694</v>
      </c>
      <c r="AI30" s="59"/>
      <c r="AJ30" s="72">
        <v>0</v>
      </c>
      <c r="AK30" s="20" t="s">
        <v>695</v>
      </c>
    </row>
    <row r="31" spans="3:37" ht="31.5">
      <c r="C31" s="11" t="s">
        <v>696</v>
      </c>
      <c r="D31" s="11">
        <v>20185226030</v>
      </c>
      <c r="E31" s="9" t="s">
        <v>625</v>
      </c>
      <c r="F31" s="11">
        <v>85.7333</v>
      </c>
      <c r="R31" s="13" t="s">
        <v>697</v>
      </c>
      <c r="T31" s="11">
        <v>65</v>
      </c>
      <c r="V31" s="55">
        <f t="shared" si="0"/>
        <v>3.6</v>
      </c>
      <c r="W31" s="55">
        <f t="shared" si="1"/>
        <v>15.07333</v>
      </c>
      <c r="X31" s="55">
        <f t="shared" si="2"/>
        <v>18.67333</v>
      </c>
      <c r="Y31" s="56"/>
      <c r="Z31" s="58" t="s">
        <v>696</v>
      </c>
      <c r="AA31" s="58">
        <v>20185226030</v>
      </c>
      <c r="AB31" s="58">
        <v>85</v>
      </c>
      <c r="AC31" s="58"/>
      <c r="AD31" s="58">
        <v>5</v>
      </c>
      <c r="AE31" s="58">
        <f t="shared" si="3"/>
        <v>9</v>
      </c>
      <c r="AF31" s="58">
        <f t="shared" si="4"/>
        <v>3.6</v>
      </c>
      <c r="AG31" s="59"/>
      <c r="AH31" s="59" t="s">
        <v>698</v>
      </c>
      <c r="AI31" s="59"/>
      <c r="AJ31" s="72">
        <v>2</v>
      </c>
      <c r="AK31" s="20" t="s">
        <v>695</v>
      </c>
    </row>
    <row r="32" spans="3:37">
      <c r="C32" s="11" t="s">
        <v>699</v>
      </c>
      <c r="D32" s="11">
        <v>20185226031</v>
      </c>
      <c r="E32" s="9" t="s">
        <v>625</v>
      </c>
      <c r="F32" s="11">
        <v>85.583333333333329</v>
      </c>
      <c r="N32" s="11">
        <v>4.0880000000000001</v>
      </c>
      <c r="O32" s="11">
        <v>19.146333333333335</v>
      </c>
      <c r="R32" s="66" t="s">
        <v>700</v>
      </c>
      <c r="T32" s="11">
        <v>78</v>
      </c>
      <c r="V32" s="55">
        <f t="shared" si="0"/>
        <v>4.2080000000000011</v>
      </c>
      <c r="W32" s="55">
        <f t="shared" si="1"/>
        <v>16.358333333333334</v>
      </c>
      <c r="X32" s="55">
        <f t="shared" si="2"/>
        <v>20.566333333333336</v>
      </c>
      <c r="Y32" s="56"/>
      <c r="Z32" s="58" t="s">
        <v>699</v>
      </c>
      <c r="AA32" s="58">
        <v>20185226031</v>
      </c>
      <c r="AB32" s="58">
        <v>87.2</v>
      </c>
      <c r="AC32" s="58"/>
      <c r="AD32" s="58">
        <v>18</v>
      </c>
      <c r="AE32" s="58">
        <f t="shared" si="3"/>
        <v>10.520000000000001</v>
      </c>
      <c r="AF32" s="58">
        <f t="shared" si="4"/>
        <v>4.2080000000000011</v>
      </c>
      <c r="AG32" s="59"/>
      <c r="AH32" s="65" t="s">
        <v>701</v>
      </c>
      <c r="AI32" s="59"/>
      <c r="AJ32" s="60">
        <v>17</v>
      </c>
      <c r="AK32" s="14"/>
    </row>
    <row r="33" spans="3:37">
      <c r="C33" s="11" t="s">
        <v>702</v>
      </c>
      <c r="D33" s="61">
        <v>20185226032</v>
      </c>
      <c r="E33" s="62" t="s">
        <v>685</v>
      </c>
      <c r="F33" s="61">
        <v>88.8</v>
      </c>
      <c r="N33" s="11">
        <v>3.7040000000000002</v>
      </c>
      <c r="O33" s="11">
        <v>18.629000000000001</v>
      </c>
      <c r="R33" s="13" t="s">
        <v>703</v>
      </c>
      <c r="T33" s="11">
        <v>62</v>
      </c>
      <c r="V33" s="55">
        <f t="shared" si="0"/>
        <v>3.5466680000000004</v>
      </c>
      <c r="W33" s="55">
        <f t="shared" si="1"/>
        <v>15.080000000000002</v>
      </c>
      <c r="X33" s="55">
        <f t="shared" si="2"/>
        <v>18.626668000000002</v>
      </c>
      <c r="Y33" s="56"/>
      <c r="Z33" s="58" t="s">
        <v>702</v>
      </c>
      <c r="AA33" s="58">
        <v>20185226032</v>
      </c>
      <c r="AB33" s="58">
        <v>86.666700000000006</v>
      </c>
      <c r="AC33" s="58"/>
      <c r="AD33" s="58">
        <v>2</v>
      </c>
      <c r="AE33" s="58">
        <f t="shared" si="3"/>
        <v>8.8666700000000009</v>
      </c>
      <c r="AF33" s="58">
        <f t="shared" si="4"/>
        <v>3.5466680000000004</v>
      </c>
      <c r="AG33" s="59"/>
      <c r="AH33" s="59" t="s">
        <v>704</v>
      </c>
      <c r="AI33" s="59"/>
      <c r="AJ33" s="67">
        <v>14</v>
      </c>
      <c r="AK33" s="14"/>
    </row>
    <row r="34" spans="3:37">
      <c r="C34" s="11" t="s">
        <v>705</v>
      </c>
      <c r="D34" s="11">
        <v>20185226033</v>
      </c>
      <c r="E34" s="9" t="s">
        <v>625</v>
      </c>
      <c r="F34" s="11">
        <v>85.6</v>
      </c>
      <c r="N34" s="11">
        <v>3.5520000000000005</v>
      </c>
      <c r="O34" s="11">
        <v>18.427</v>
      </c>
      <c r="R34" s="13"/>
      <c r="T34" s="11">
        <v>60</v>
      </c>
      <c r="V34" s="55">
        <f t="shared" si="0"/>
        <v>3.4466668</v>
      </c>
      <c r="W34" s="55">
        <f t="shared" si="1"/>
        <v>14.56</v>
      </c>
      <c r="X34" s="55">
        <f t="shared" si="2"/>
        <v>18.006666800000001</v>
      </c>
      <c r="Y34" s="56"/>
      <c r="Z34" s="58" t="s">
        <v>705</v>
      </c>
      <c r="AA34" s="58">
        <v>20185226033</v>
      </c>
      <c r="AB34" s="58">
        <v>86.166669999999996</v>
      </c>
      <c r="AC34" s="58"/>
      <c r="AD34" s="58">
        <v>0</v>
      </c>
      <c r="AE34" s="58">
        <f t="shared" si="3"/>
        <v>8.6166669999999996</v>
      </c>
      <c r="AF34" s="58">
        <f t="shared" si="4"/>
        <v>3.4466668</v>
      </c>
      <c r="AG34" s="59"/>
      <c r="AH34" s="59"/>
      <c r="AI34" s="59"/>
      <c r="AJ34" s="67">
        <v>17</v>
      </c>
      <c r="AK34" s="14"/>
    </row>
    <row r="35" spans="3:37">
      <c r="C35" s="11" t="s">
        <v>706</v>
      </c>
      <c r="D35" s="11">
        <v>20185226034</v>
      </c>
      <c r="E35" s="9" t="s">
        <v>625</v>
      </c>
      <c r="F35" s="11">
        <v>84</v>
      </c>
      <c r="N35" s="11">
        <v>3.44</v>
      </c>
      <c r="O35" s="11">
        <v>8.6</v>
      </c>
      <c r="R35" s="66" t="s">
        <v>707</v>
      </c>
      <c r="T35" s="11">
        <v>62</v>
      </c>
      <c r="V35" s="55">
        <f t="shared" si="0"/>
        <v>3.472</v>
      </c>
      <c r="W35" s="55">
        <f t="shared" si="1"/>
        <v>14.600000000000001</v>
      </c>
      <c r="X35" s="55">
        <f t="shared" si="2"/>
        <v>18.072000000000003</v>
      </c>
      <c r="Y35" s="56"/>
      <c r="Z35" s="58" t="s">
        <v>706</v>
      </c>
      <c r="AA35" s="58">
        <v>20185226034</v>
      </c>
      <c r="AB35" s="58">
        <v>84.8</v>
      </c>
      <c r="AC35" s="58"/>
      <c r="AD35" s="58">
        <v>2</v>
      </c>
      <c r="AE35" s="58">
        <f t="shared" si="3"/>
        <v>8.68</v>
      </c>
      <c r="AF35" s="58">
        <f t="shared" si="4"/>
        <v>3.472</v>
      </c>
      <c r="AG35" s="59"/>
      <c r="AH35" s="59" t="s">
        <v>708</v>
      </c>
      <c r="AI35" s="59"/>
      <c r="AJ35" s="60">
        <v>12</v>
      </c>
      <c r="AK35" s="14"/>
    </row>
    <row r="36" spans="3:37" ht="28.5">
      <c r="C36" s="11" t="s">
        <v>709</v>
      </c>
      <c r="D36" s="61">
        <v>20185226036</v>
      </c>
      <c r="E36" s="62" t="s">
        <v>625</v>
      </c>
      <c r="F36" s="61">
        <v>87.13333333333334</v>
      </c>
      <c r="N36" s="11">
        <v>4.0533333333333337</v>
      </c>
      <c r="O36" s="11">
        <v>19.366666666666671</v>
      </c>
      <c r="R36" s="66" t="s">
        <v>710</v>
      </c>
      <c r="T36" s="11">
        <v>69</v>
      </c>
      <c r="V36" s="55">
        <f t="shared" si="0"/>
        <v>3.8533333333333335</v>
      </c>
      <c r="W36" s="55">
        <f t="shared" si="1"/>
        <v>15.613333333333335</v>
      </c>
      <c r="X36" s="55">
        <f t="shared" si="2"/>
        <v>19.466666666666669</v>
      </c>
      <c r="Y36" s="56"/>
      <c r="Z36" s="58" t="s">
        <v>709</v>
      </c>
      <c r="AA36" s="58">
        <v>20185226036</v>
      </c>
      <c r="AB36" s="58">
        <v>87.333333333333329</v>
      </c>
      <c r="AC36" s="58"/>
      <c r="AD36" s="58">
        <v>9</v>
      </c>
      <c r="AE36" s="58">
        <f t="shared" si="3"/>
        <v>9.6333333333333329</v>
      </c>
      <c r="AF36" s="58">
        <f t="shared" si="4"/>
        <v>3.8533333333333335</v>
      </c>
      <c r="AG36" s="59"/>
      <c r="AH36" s="59" t="s">
        <v>711</v>
      </c>
      <c r="AI36" s="59"/>
      <c r="AJ36" s="60">
        <v>17</v>
      </c>
      <c r="AK36" s="14"/>
    </row>
    <row r="37" spans="3:37">
      <c r="C37" s="11" t="s">
        <v>712</v>
      </c>
      <c r="D37" s="61">
        <v>20185226037</v>
      </c>
      <c r="E37" s="62" t="s">
        <v>685</v>
      </c>
      <c r="F37" s="61">
        <v>87.72</v>
      </c>
      <c r="N37" s="11">
        <v>3.4971428571428578</v>
      </c>
      <c r="O37" s="11">
        <v>18.897142857142857</v>
      </c>
      <c r="R37" s="13"/>
      <c r="T37" s="11">
        <v>60</v>
      </c>
      <c r="V37" s="55">
        <f t="shared" si="0"/>
        <v>3.4971428571428578</v>
      </c>
      <c r="W37" s="55">
        <f t="shared" si="1"/>
        <v>14.772</v>
      </c>
      <c r="X37" s="55">
        <f t="shared" si="2"/>
        <v>18.269142857142857</v>
      </c>
      <c r="Y37" s="56"/>
      <c r="Z37" s="58" t="s">
        <v>712</v>
      </c>
      <c r="AA37" s="58">
        <v>20185226037</v>
      </c>
      <c r="AB37" s="58">
        <v>87.428571428571431</v>
      </c>
      <c r="AC37" s="58"/>
      <c r="AD37" s="58">
        <v>0</v>
      </c>
      <c r="AE37" s="58">
        <f t="shared" si="3"/>
        <v>8.7428571428571438</v>
      </c>
      <c r="AF37" s="58">
        <f t="shared" si="4"/>
        <v>3.4971428571428578</v>
      </c>
      <c r="AG37" s="59"/>
      <c r="AH37" s="59"/>
      <c r="AI37" s="59"/>
      <c r="AJ37" s="60">
        <v>19</v>
      </c>
      <c r="AK37" s="14"/>
    </row>
    <row r="38" spans="3:37">
      <c r="C38" s="11" t="s">
        <v>713</v>
      </c>
      <c r="D38" s="61">
        <v>20185226039</v>
      </c>
      <c r="E38" s="62" t="s">
        <v>625</v>
      </c>
      <c r="F38" s="61">
        <v>90.083333333333329</v>
      </c>
      <c r="N38" s="11">
        <v>6.0160000000000009</v>
      </c>
      <c r="O38" s="11">
        <v>21.024333333333335</v>
      </c>
      <c r="R38" s="13"/>
      <c r="T38" s="11">
        <v>60</v>
      </c>
      <c r="V38" s="55">
        <f t="shared" si="0"/>
        <v>3.6160000000000005</v>
      </c>
      <c r="W38" s="55">
        <f t="shared" si="1"/>
        <v>15.008333333333333</v>
      </c>
      <c r="X38" s="55">
        <f t="shared" si="2"/>
        <v>18.624333333333333</v>
      </c>
      <c r="Y38" s="56"/>
      <c r="Z38" s="58" t="s">
        <v>713</v>
      </c>
      <c r="AA38" s="58">
        <v>20185226039</v>
      </c>
      <c r="AB38" s="58">
        <v>90.4</v>
      </c>
      <c r="AC38" s="58"/>
      <c r="AD38" s="58">
        <v>0</v>
      </c>
      <c r="AE38" s="58">
        <f t="shared" si="3"/>
        <v>9.0400000000000009</v>
      </c>
      <c r="AF38" s="58">
        <f t="shared" si="4"/>
        <v>3.6160000000000005</v>
      </c>
      <c r="AG38" s="59"/>
      <c r="AH38" s="59"/>
      <c r="AI38" s="59"/>
      <c r="AJ38" s="60">
        <v>17</v>
      </c>
      <c r="AK38" s="14"/>
    </row>
    <row r="39" spans="3:37" ht="78.75">
      <c r="C39" s="11" t="s">
        <v>714</v>
      </c>
      <c r="D39" s="11">
        <v>20185226041</v>
      </c>
      <c r="E39" s="9" t="s">
        <v>685</v>
      </c>
      <c r="F39" s="11">
        <v>85.5</v>
      </c>
      <c r="G39" s="13" t="s">
        <v>715</v>
      </c>
      <c r="H39" s="11" t="s">
        <v>716</v>
      </c>
      <c r="J39" s="11" t="s">
        <v>717</v>
      </c>
      <c r="L39" s="11" t="s">
        <v>718</v>
      </c>
      <c r="M39" s="11" t="s">
        <v>719</v>
      </c>
      <c r="N39" s="11">
        <v>9.9520000000000017</v>
      </c>
      <c r="O39" s="11">
        <v>28.302000000000003</v>
      </c>
      <c r="R39" s="66" t="s">
        <v>720</v>
      </c>
      <c r="S39" s="11">
        <v>8</v>
      </c>
      <c r="T39" s="11">
        <v>65</v>
      </c>
      <c r="V39" s="55">
        <f t="shared" si="0"/>
        <v>9.9520000000000017</v>
      </c>
      <c r="W39" s="55">
        <f t="shared" si="1"/>
        <v>18.25</v>
      </c>
      <c r="X39" s="55">
        <f t="shared" si="2"/>
        <v>28.202000000000002</v>
      </c>
      <c r="Y39" s="56"/>
      <c r="Z39" s="58" t="s">
        <v>714</v>
      </c>
      <c r="AA39" s="58">
        <v>20185226041</v>
      </c>
      <c r="AB39" s="58">
        <v>83.8</v>
      </c>
      <c r="AC39" s="70">
        <v>20</v>
      </c>
      <c r="AD39" s="70">
        <v>5</v>
      </c>
      <c r="AE39" s="58">
        <f t="shared" si="3"/>
        <v>24.880000000000003</v>
      </c>
      <c r="AF39" s="58">
        <f t="shared" si="4"/>
        <v>9.9520000000000017</v>
      </c>
      <c r="AG39" s="65" t="s">
        <v>721</v>
      </c>
      <c r="AH39" s="59" t="s">
        <v>722</v>
      </c>
      <c r="AI39" s="59"/>
      <c r="AJ39" s="60">
        <v>18</v>
      </c>
      <c r="AK39" s="14"/>
    </row>
    <row r="40" spans="3:37" ht="31.5">
      <c r="C40" s="11" t="s">
        <v>723</v>
      </c>
      <c r="D40" s="11">
        <v>20185226042</v>
      </c>
      <c r="E40" s="9" t="s">
        <v>625</v>
      </c>
      <c r="F40" s="11">
        <v>87.833333333333329</v>
      </c>
      <c r="N40" s="11">
        <v>4.1142857142857148</v>
      </c>
      <c r="O40" s="11">
        <v>20.397619047619045</v>
      </c>
      <c r="R40" s="13" t="s">
        <v>724</v>
      </c>
      <c r="T40" s="11">
        <v>78</v>
      </c>
      <c r="V40" s="55">
        <f t="shared" si="0"/>
        <v>4.2342857142857149</v>
      </c>
      <c r="W40" s="55">
        <f t="shared" si="1"/>
        <v>16.583333333333336</v>
      </c>
      <c r="X40" s="55">
        <f t="shared" si="2"/>
        <v>20.817619047619051</v>
      </c>
      <c r="Y40" s="56"/>
      <c r="Z40" s="58" t="s">
        <v>723</v>
      </c>
      <c r="AA40" s="58">
        <v>20185226042</v>
      </c>
      <c r="AB40" s="58">
        <v>87.857142857142861</v>
      </c>
      <c r="AC40" s="58"/>
      <c r="AD40" s="58">
        <v>18</v>
      </c>
      <c r="AE40" s="58">
        <f t="shared" si="3"/>
        <v>10.585714285714287</v>
      </c>
      <c r="AF40" s="58">
        <f t="shared" si="4"/>
        <v>4.2342857142857149</v>
      </c>
      <c r="AG40" s="59"/>
      <c r="AH40" s="65" t="s">
        <v>725</v>
      </c>
      <c r="AI40" s="59"/>
      <c r="AJ40" s="60">
        <v>15</v>
      </c>
      <c r="AK40" s="14"/>
    </row>
    <row r="41" spans="3:37">
      <c r="C41" s="61" t="s">
        <v>726</v>
      </c>
      <c r="D41" s="61">
        <v>20185226043</v>
      </c>
      <c r="E41" s="9" t="s">
        <v>727</v>
      </c>
      <c r="F41" s="61">
        <v>88.68</v>
      </c>
      <c r="N41" s="11">
        <v>3.5644444444444447</v>
      </c>
      <c r="O41" s="11">
        <v>18.482626262626265</v>
      </c>
      <c r="R41" s="13"/>
      <c r="T41" s="11">
        <v>60</v>
      </c>
      <c r="V41" s="55">
        <f t="shared" si="0"/>
        <v>3.5480000000000005</v>
      </c>
      <c r="W41" s="55">
        <f t="shared" si="1"/>
        <v>14.868</v>
      </c>
      <c r="X41" s="55">
        <f t="shared" si="2"/>
        <v>18.416</v>
      </c>
      <c r="Y41" s="56"/>
      <c r="Z41" s="58" t="s">
        <v>726</v>
      </c>
      <c r="AA41" s="70">
        <v>20185226043</v>
      </c>
      <c r="AB41" s="58">
        <v>88.7</v>
      </c>
      <c r="AC41" s="58"/>
      <c r="AD41" s="58">
        <v>0</v>
      </c>
      <c r="AE41" s="58">
        <f t="shared" si="3"/>
        <v>8.870000000000001</v>
      </c>
      <c r="AF41" s="58">
        <f t="shared" si="4"/>
        <v>3.5480000000000005</v>
      </c>
      <c r="AG41" s="59"/>
      <c r="AH41" s="59"/>
      <c r="AI41" s="59"/>
      <c r="AJ41" s="73" t="s">
        <v>728</v>
      </c>
      <c r="AK41" s="14"/>
    </row>
    <row r="42" spans="3:37">
      <c r="C42" s="11" t="s">
        <v>729</v>
      </c>
      <c r="D42" s="11">
        <v>20185226044</v>
      </c>
      <c r="E42" s="9" t="s">
        <v>730</v>
      </c>
      <c r="F42" s="11">
        <v>89.04</v>
      </c>
      <c r="N42" s="11">
        <v>3.5777777777777779</v>
      </c>
      <c r="O42" s="11">
        <v>18.536868686868686</v>
      </c>
      <c r="T42" s="11">
        <v>60</v>
      </c>
      <c r="V42" s="55">
        <f t="shared" si="0"/>
        <v>3.5600000000000005</v>
      </c>
      <c r="W42" s="55">
        <f t="shared" si="1"/>
        <v>14.904000000000002</v>
      </c>
      <c r="X42" s="55">
        <f t="shared" si="2"/>
        <v>18.464000000000002</v>
      </c>
      <c r="Y42" s="56"/>
      <c r="Z42" s="58" t="s">
        <v>729</v>
      </c>
      <c r="AA42" s="70">
        <v>20185226044</v>
      </c>
      <c r="AB42" s="58">
        <v>89</v>
      </c>
      <c r="AC42" s="58"/>
      <c r="AD42" s="58">
        <v>0</v>
      </c>
      <c r="AE42" s="58">
        <f t="shared" si="3"/>
        <v>8.9</v>
      </c>
      <c r="AF42" s="58">
        <f t="shared" si="4"/>
        <v>3.5600000000000005</v>
      </c>
      <c r="AG42" s="59"/>
      <c r="AH42" s="59"/>
      <c r="AI42" s="59"/>
      <c r="AJ42" s="73" t="s">
        <v>728</v>
      </c>
      <c r="AK42" s="14"/>
    </row>
    <row r="43" spans="3:37">
      <c r="C43" s="11" t="s">
        <v>731</v>
      </c>
      <c r="D43" s="11">
        <v>20185226045</v>
      </c>
      <c r="E43" s="9" t="s">
        <v>672</v>
      </c>
      <c r="F43" s="11">
        <v>88.066666666666706</v>
      </c>
      <c r="N43" s="11">
        <v>3.5466666666666669</v>
      </c>
      <c r="O43" s="11">
        <v>18.413333333333334</v>
      </c>
      <c r="T43" s="11">
        <v>60</v>
      </c>
      <c r="V43" s="55">
        <f t="shared" si="0"/>
        <v>3.5266666666666682</v>
      </c>
      <c r="W43" s="55">
        <f t="shared" si="1"/>
        <v>14.80666666666667</v>
      </c>
      <c r="X43" s="55">
        <f t="shared" si="2"/>
        <v>18.333333333333339</v>
      </c>
      <c r="Y43" s="56"/>
      <c r="Z43" s="58" t="s">
        <v>731</v>
      </c>
      <c r="AA43" s="70">
        <v>20185226045</v>
      </c>
      <c r="AB43" s="58">
        <v>88.1666666666667</v>
      </c>
      <c r="AC43" s="58"/>
      <c r="AD43" s="58">
        <v>0</v>
      </c>
      <c r="AE43" s="58">
        <f t="shared" si="3"/>
        <v>8.81666666666667</v>
      </c>
      <c r="AF43" s="58">
        <f t="shared" si="4"/>
        <v>3.5266666666666682</v>
      </c>
      <c r="AG43" s="59"/>
      <c r="AH43" s="59"/>
      <c r="AI43" s="59"/>
      <c r="AJ43" s="73" t="s">
        <v>732</v>
      </c>
      <c r="AK43" s="14"/>
    </row>
    <row r="44" spans="3:37">
      <c r="C44" s="11" t="s">
        <v>733</v>
      </c>
      <c r="D44" s="61">
        <v>20185226046</v>
      </c>
      <c r="E44" s="9" t="s">
        <v>672</v>
      </c>
      <c r="F44" s="61">
        <v>81.599999999999994</v>
      </c>
      <c r="N44" s="11">
        <v>3.4133333333333336</v>
      </c>
      <c r="O44" s="11">
        <v>17.953333333333333</v>
      </c>
      <c r="T44" s="11">
        <v>60</v>
      </c>
      <c r="V44" s="55">
        <f t="shared" si="0"/>
        <v>3.2866680000000006</v>
      </c>
      <c r="W44" s="55">
        <f t="shared" si="1"/>
        <v>14.16</v>
      </c>
      <c r="X44" s="55">
        <f t="shared" si="2"/>
        <v>17.446668000000003</v>
      </c>
      <c r="Y44" s="56"/>
      <c r="Z44" s="58" t="s">
        <v>733</v>
      </c>
      <c r="AA44" s="70">
        <v>20185226046</v>
      </c>
      <c r="AB44" s="58">
        <v>82.166700000000006</v>
      </c>
      <c r="AC44" s="58"/>
      <c r="AD44" s="58">
        <v>0</v>
      </c>
      <c r="AE44" s="58">
        <f t="shared" si="3"/>
        <v>8.2166700000000006</v>
      </c>
      <c r="AF44" s="58">
        <f t="shared" si="4"/>
        <v>3.2866680000000006</v>
      </c>
      <c r="AG44" s="59"/>
      <c r="AH44" s="59"/>
      <c r="AI44" s="59"/>
      <c r="AJ44" s="73" t="s">
        <v>734</v>
      </c>
      <c r="AK44" s="14"/>
    </row>
    <row r="45" spans="3:37">
      <c r="C45" s="11" t="s">
        <v>735</v>
      </c>
      <c r="D45" s="11">
        <v>20185226047</v>
      </c>
      <c r="E45" s="9" t="s">
        <v>685</v>
      </c>
      <c r="F45" s="11">
        <v>89.111099999999993</v>
      </c>
      <c r="N45" s="11">
        <v>3.6066666666666674</v>
      </c>
      <c r="O45" s="11">
        <v>18.66</v>
      </c>
      <c r="T45" s="11">
        <v>60</v>
      </c>
      <c r="V45" s="55">
        <f t="shared" si="0"/>
        <v>3.5600000000000005</v>
      </c>
      <c r="W45" s="55">
        <f t="shared" si="1"/>
        <v>14.911109999999999</v>
      </c>
      <c r="X45" s="55">
        <f t="shared" si="2"/>
        <v>18.471109999999999</v>
      </c>
      <c r="Y45" s="56"/>
      <c r="Z45" s="58" t="s">
        <v>735</v>
      </c>
      <c r="AA45" s="70">
        <v>20185226047</v>
      </c>
      <c r="AB45" s="58">
        <v>89</v>
      </c>
      <c r="AC45" s="58"/>
      <c r="AD45" s="58">
        <v>0</v>
      </c>
      <c r="AE45" s="58">
        <f t="shared" si="3"/>
        <v>8.9</v>
      </c>
      <c r="AF45" s="58">
        <f t="shared" si="4"/>
        <v>3.5600000000000005</v>
      </c>
      <c r="AG45" s="59"/>
      <c r="AH45" s="59"/>
      <c r="AI45" s="59"/>
      <c r="AJ45" s="73" t="s">
        <v>736</v>
      </c>
      <c r="AK45" s="14"/>
    </row>
    <row r="46" spans="3:37">
      <c r="C46" s="61" t="s">
        <v>737</v>
      </c>
      <c r="D46" s="61">
        <v>20185226048</v>
      </c>
      <c r="E46" s="62" t="s">
        <v>738</v>
      </c>
      <c r="F46" s="61">
        <v>88.277799999999999</v>
      </c>
      <c r="N46" s="11">
        <v>3.5666666666666673</v>
      </c>
      <c r="O46" s="11">
        <v>18.48</v>
      </c>
      <c r="T46" s="11">
        <v>60</v>
      </c>
      <c r="V46" s="55">
        <f t="shared" si="0"/>
        <v>3.5371428000000003</v>
      </c>
      <c r="W46" s="55">
        <f t="shared" si="1"/>
        <v>14.827780000000001</v>
      </c>
      <c r="X46" s="55">
        <f t="shared" si="2"/>
        <v>18.364922800000002</v>
      </c>
      <c r="Y46" s="56"/>
      <c r="Z46" s="70" t="s">
        <v>737</v>
      </c>
      <c r="AA46" s="70">
        <v>20185226048</v>
      </c>
      <c r="AB46" s="58">
        <v>88.428569999999993</v>
      </c>
      <c r="AC46" s="58"/>
      <c r="AD46" s="58">
        <v>0</v>
      </c>
      <c r="AE46" s="58">
        <f t="shared" si="3"/>
        <v>8.8428570000000004</v>
      </c>
      <c r="AF46" s="58">
        <f t="shared" si="4"/>
        <v>3.5371428000000003</v>
      </c>
      <c r="AG46" s="59"/>
      <c r="AH46" s="59"/>
      <c r="AI46" s="59"/>
      <c r="AJ46" s="73" t="s">
        <v>736</v>
      </c>
      <c r="AK46" s="14"/>
    </row>
    <row r="47" spans="3:37">
      <c r="C47" s="11" t="s">
        <v>739</v>
      </c>
      <c r="D47" s="11">
        <v>20185226049</v>
      </c>
      <c r="E47" s="9" t="s">
        <v>625</v>
      </c>
      <c r="F47" s="11">
        <v>85.444400000000002</v>
      </c>
      <c r="N47" s="11">
        <v>3.3866666666666667</v>
      </c>
      <c r="O47" s="11">
        <v>17.899999999999999</v>
      </c>
      <c r="T47" s="11">
        <v>60</v>
      </c>
      <c r="V47" s="55">
        <f t="shared" si="0"/>
        <v>3.4000000000000004</v>
      </c>
      <c r="W47" s="55">
        <f t="shared" si="1"/>
        <v>14.54444</v>
      </c>
      <c r="X47" s="55">
        <f t="shared" si="2"/>
        <v>17.94444</v>
      </c>
      <c r="Y47" s="56"/>
      <c r="Z47" s="58" t="s">
        <v>739</v>
      </c>
      <c r="AA47" s="70">
        <v>20185226049</v>
      </c>
      <c r="AB47" s="58">
        <v>85</v>
      </c>
      <c r="AC47" s="58"/>
      <c r="AD47" s="58">
        <v>0</v>
      </c>
      <c r="AE47" s="58">
        <f t="shared" si="3"/>
        <v>8.5</v>
      </c>
      <c r="AF47" s="58">
        <f t="shared" si="4"/>
        <v>3.4000000000000004</v>
      </c>
      <c r="AG47" s="59"/>
      <c r="AH47" s="59"/>
      <c r="AI47" s="59"/>
      <c r="AJ47" s="73" t="s">
        <v>728</v>
      </c>
      <c r="AK47" s="14"/>
    </row>
    <row r="48" spans="3:37">
      <c r="C48" s="9" t="s">
        <v>740</v>
      </c>
      <c r="D48" s="11">
        <v>20185226035</v>
      </c>
      <c r="E48" s="9" t="s">
        <v>741</v>
      </c>
      <c r="F48" s="11">
        <v>76.5</v>
      </c>
      <c r="T48" s="11">
        <v>60</v>
      </c>
      <c r="V48" s="55">
        <f t="shared" si="0"/>
        <v>3.1520000000000001</v>
      </c>
      <c r="W48" s="11">
        <f t="shared" si="1"/>
        <v>13.65</v>
      </c>
      <c r="X48" s="55">
        <f t="shared" si="2"/>
        <v>16.802</v>
      </c>
      <c r="Y48" s="74"/>
      <c r="Z48" s="70" t="s">
        <v>742</v>
      </c>
      <c r="AA48" s="70">
        <v>20185226035</v>
      </c>
      <c r="AB48" s="58">
        <v>78.8</v>
      </c>
      <c r="AD48" s="58">
        <v>0</v>
      </c>
      <c r="AE48" s="58">
        <f t="shared" si="3"/>
        <v>7.88</v>
      </c>
      <c r="AF48" s="58">
        <f t="shared" si="4"/>
        <v>3.1520000000000001</v>
      </c>
    </row>
    <row r="49" spans="3:32">
      <c r="C49" s="9" t="s">
        <v>743</v>
      </c>
      <c r="D49" s="11">
        <v>20185226040</v>
      </c>
      <c r="E49" s="11" t="s">
        <v>744</v>
      </c>
      <c r="F49" s="11">
        <v>83.333333333333329</v>
      </c>
      <c r="T49" s="11">
        <v>63</v>
      </c>
      <c r="V49" s="55">
        <f t="shared" si="0"/>
        <v>3.4857142857142862</v>
      </c>
      <c r="W49" s="11">
        <f t="shared" si="1"/>
        <v>14.633333333333335</v>
      </c>
      <c r="X49" s="55">
        <f t="shared" si="2"/>
        <v>18.11904761904762</v>
      </c>
      <c r="Y49" s="74"/>
      <c r="Z49" s="58" t="s">
        <v>743</v>
      </c>
      <c r="AA49" s="70">
        <v>20185226040</v>
      </c>
      <c r="AB49" s="58">
        <v>84.142857142857139</v>
      </c>
      <c r="AD49" s="58">
        <v>3</v>
      </c>
      <c r="AE49" s="58">
        <f t="shared" si="3"/>
        <v>8.7142857142857153</v>
      </c>
      <c r="AF49" s="58">
        <f t="shared" si="4"/>
        <v>3.4857142857142862</v>
      </c>
    </row>
  </sheetData>
  <mergeCells count="1">
    <mergeCell ref="H1:X1"/>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workbookViewId="0">
      <selection sqref="A1:XFD1048576"/>
    </sheetView>
  </sheetViews>
  <sheetFormatPr defaultColWidth="9" defaultRowHeight="14.25"/>
  <cols>
    <col min="1" max="1" width="9.25" style="14" bestFit="1" customWidth="1"/>
    <col min="2" max="2" width="11.875" style="14" customWidth="1"/>
    <col min="3" max="3" width="9" style="14"/>
    <col min="4" max="4" width="22.875" style="14" customWidth="1"/>
    <col min="5" max="5" width="24.75" style="14" customWidth="1"/>
    <col min="6" max="6" width="13.5" style="14" bestFit="1" customWidth="1"/>
    <col min="7" max="7" width="58.5" style="14" customWidth="1"/>
    <col min="8" max="8" width="31.875" style="14" customWidth="1"/>
    <col min="9" max="10" width="9" style="14"/>
    <col min="11" max="11" width="9.25" style="14" bestFit="1" customWidth="1"/>
    <col min="12" max="13" width="9" style="14"/>
    <col min="14" max="14" width="19.875" style="14" customWidth="1"/>
    <col min="15" max="15" width="19.5" style="14" customWidth="1"/>
    <col min="16" max="16" width="16.5" style="14" customWidth="1"/>
    <col min="17" max="17" width="11.75" style="14" customWidth="1"/>
    <col min="18" max="18" width="25.875" style="14" customWidth="1"/>
    <col min="19" max="20" width="9" style="14"/>
    <col min="21" max="21" width="33" style="14" customWidth="1"/>
    <col min="22" max="16384" width="9" style="14"/>
  </cols>
  <sheetData>
    <row r="1" spans="1:25" ht="77.25">
      <c r="A1" s="75"/>
      <c r="B1" s="75"/>
      <c r="C1" s="76"/>
      <c r="D1" s="76"/>
      <c r="E1" s="75"/>
      <c r="F1" s="75"/>
      <c r="G1" s="77" t="s">
        <v>4</v>
      </c>
      <c r="H1" s="75" t="s">
        <v>745</v>
      </c>
      <c r="I1" s="75" t="s">
        <v>746</v>
      </c>
      <c r="J1" s="75" t="s">
        <v>747</v>
      </c>
      <c r="K1" s="78" t="s">
        <v>748</v>
      </c>
      <c r="L1" s="79" t="s">
        <v>749</v>
      </c>
      <c r="M1" s="75" t="s">
        <v>750</v>
      </c>
      <c r="N1" s="80" t="s">
        <v>11</v>
      </c>
      <c r="O1" s="75" t="s">
        <v>751</v>
      </c>
      <c r="P1" s="81" t="s">
        <v>752</v>
      </c>
      <c r="Q1" s="80" t="s">
        <v>14</v>
      </c>
      <c r="R1" s="81" t="s">
        <v>753</v>
      </c>
      <c r="S1" s="81" t="s">
        <v>16</v>
      </c>
      <c r="T1" s="82" t="s">
        <v>754</v>
      </c>
      <c r="U1" s="81" t="s">
        <v>755</v>
      </c>
      <c r="V1" s="83" t="s">
        <v>756</v>
      </c>
      <c r="W1" s="76" t="s">
        <v>20</v>
      </c>
      <c r="X1" s="43" t="s">
        <v>757</v>
      </c>
      <c r="Y1" s="77"/>
    </row>
    <row r="2" spans="1:25" ht="94.5">
      <c r="A2" s="75">
        <v>1</v>
      </c>
      <c r="B2" s="75"/>
      <c r="C2" s="76" t="s">
        <v>758</v>
      </c>
      <c r="D2" s="76">
        <v>20174226002</v>
      </c>
      <c r="E2" s="76" t="s">
        <v>759</v>
      </c>
      <c r="F2" s="76">
        <v>85.85</v>
      </c>
      <c r="G2" s="75" t="s">
        <v>760</v>
      </c>
      <c r="H2" s="75" t="s">
        <v>761</v>
      </c>
      <c r="I2" s="75" t="s">
        <v>762</v>
      </c>
      <c r="J2" s="75" t="s">
        <v>763</v>
      </c>
      <c r="K2" s="75">
        <v>1</v>
      </c>
      <c r="L2" s="79" t="s">
        <v>764</v>
      </c>
      <c r="M2" s="75" t="s">
        <v>765</v>
      </c>
      <c r="N2" s="75" t="s">
        <v>766</v>
      </c>
      <c r="O2" s="75" t="s">
        <v>767</v>
      </c>
      <c r="P2" s="75"/>
      <c r="Q2" s="75"/>
      <c r="R2" s="77" t="s">
        <v>768</v>
      </c>
      <c r="S2" s="75">
        <v>36</v>
      </c>
      <c r="T2" s="75">
        <v>63</v>
      </c>
      <c r="U2" s="75"/>
      <c r="V2" s="75">
        <v>32.335000000000001</v>
      </c>
      <c r="W2" s="84">
        <f t="shared" ref="W2:W22" si="0">F2*0.1+S2*0.4+T2*0.1</f>
        <v>29.285</v>
      </c>
      <c r="X2" s="85">
        <f t="shared" ref="X2" si="1">V2+W2</f>
        <v>61.620000000000005</v>
      </c>
      <c r="Y2" s="77"/>
    </row>
    <row r="3" spans="1:25" ht="63">
      <c r="A3" s="75">
        <v>2</v>
      </c>
      <c r="B3" s="75"/>
      <c r="C3" s="76" t="s">
        <v>769</v>
      </c>
      <c r="D3" s="76">
        <v>20174226003</v>
      </c>
      <c r="E3" s="76" t="s">
        <v>759</v>
      </c>
      <c r="F3" s="76">
        <v>83.75</v>
      </c>
      <c r="G3" s="86"/>
      <c r="H3" s="75"/>
      <c r="I3" s="75"/>
      <c r="J3" s="75"/>
      <c r="K3" s="75"/>
      <c r="L3" s="79"/>
      <c r="M3" s="75"/>
      <c r="N3" s="75" t="s">
        <v>770</v>
      </c>
      <c r="O3" s="75" t="s">
        <v>771</v>
      </c>
      <c r="P3" s="87"/>
      <c r="Q3" s="86"/>
      <c r="R3" s="75"/>
      <c r="S3" s="75"/>
      <c r="T3" s="75">
        <v>60</v>
      </c>
      <c r="U3" s="75"/>
      <c r="V3" s="75">
        <v>3.35</v>
      </c>
      <c r="W3" s="84">
        <v>14.375</v>
      </c>
      <c r="X3" s="85">
        <v>17.815000000000001</v>
      </c>
      <c r="Y3" s="77"/>
    </row>
    <row r="4" spans="1:25" ht="30">
      <c r="A4" s="75">
        <v>3</v>
      </c>
      <c r="B4" s="75"/>
      <c r="C4" s="76" t="s">
        <v>772</v>
      </c>
      <c r="D4" s="76">
        <v>20174226004</v>
      </c>
      <c r="E4" s="76" t="s">
        <v>759</v>
      </c>
      <c r="F4" s="76">
        <v>89.41</v>
      </c>
      <c r="G4" s="86" t="s">
        <v>773</v>
      </c>
      <c r="H4" s="75" t="s">
        <v>774</v>
      </c>
      <c r="I4" s="75" t="s">
        <v>775</v>
      </c>
      <c r="J4" s="75" t="s">
        <v>776</v>
      </c>
      <c r="K4" s="75"/>
      <c r="L4" s="79">
        <v>0.77600000000000002</v>
      </c>
      <c r="M4" s="75"/>
      <c r="N4" s="75">
        <v>2019.07</v>
      </c>
      <c r="O4" s="75" t="s">
        <v>777</v>
      </c>
      <c r="P4" s="75"/>
      <c r="Q4" s="86"/>
      <c r="R4" s="75"/>
      <c r="S4" s="75">
        <v>3</v>
      </c>
      <c r="T4" s="75">
        <v>60</v>
      </c>
      <c r="U4" s="75"/>
      <c r="V4" s="75">
        <v>13.16</v>
      </c>
      <c r="W4" s="84">
        <v>16.141000000000002</v>
      </c>
      <c r="X4" s="85">
        <v>29.301000000000002</v>
      </c>
      <c r="Y4" s="77"/>
    </row>
    <row r="5" spans="1:25" ht="15.75">
      <c r="A5" s="75">
        <v>4</v>
      </c>
      <c r="B5" s="77"/>
      <c r="C5" s="88" t="s">
        <v>778</v>
      </c>
      <c r="D5" s="88">
        <v>20174226006</v>
      </c>
      <c r="E5" s="88" t="s">
        <v>759</v>
      </c>
      <c r="F5" s="88">
        <v>87.142857142857139</v>
      </c>
      <c r="G5" s="77" t="s">
        <v>779</v>
      </c>
      <c r="H5" s="77" t="s">
        <v>780</v>
      </c>
      <c r="I5" s="77" t="s">
        <v>781</v>
      </c>
      <c r="J5" s="77" t="s">
        <v>782</v>
      </c>
      <c r="K5" s="77" t="s">
        <v>783</v>
      </c>
      <c r="L5" s="89">
        <v>4.8330000000000002</v>
      </c>
      <c r="M5" s="77" t="s">
        <v>784</v>
      </c>
      <c r="N5" s="77"/>
      <c r="O5" s="77"/>
      <c r="P5" s="77"/>
      <c r="Q5" s="77"/>
      <c r="R5" s="77" t="s">
        <v>785</v>
      </c>
      <c r="S5" s="77">
        <v>13.33</v>
      </c>
      <c r="T5" s="77">
        <v>63</v>
      </c>
      <c r="U5" s="77"/>
      <c r="V5" s="77">
        <v>14.220599999999999</v>
      </c>
      <c r="W5" s="84">
        <v>20.046285714285716</v>
      </c>
      <c r="X5" s="85">
        <v>34.161285714285718</v>
      </c>
      <c r="Y5" s="77"/>
    </row>
    <row r="6" spans="1:25" ht="15.75">
      <c r="A6" s="75">
        <v>5</v>
      </c>
      <c r="B6" s="77"/>
      <c r="C6" s="76" t="s">
        <v>786</v>
      </c>
      <c r="D6" s="90">
        <v>20174226008</v>
      </c>
      <c r="E6" s="88" t="s">
        <v>759</v>
      </c>
      <c r="F6" s="76">
        <v>85.333333333333329</v>
      </c>
      <c r="G6" s="75"/>
      <c r="H6" s="75"/>
      <c r="I6" s="75"/>
      <c r="J6" s="75"/>
      <c r="K6" s="75"/>
      <c r="L6" s="79"/>
      <c r="M6" s="75"/>
      <c r="N6" s="75"/>
      <c r="O6" s="75"/>
      <c r="P6" s="75"/>
      <c r="Q6" s="75"/>
      <c r="R6" s="75"/>
      <c r="S6" s="75"/>
      <c r="T6" s="78">
        <v>60</v>
      </c>
      <c r="U6" s="91"/>
      <c r="V6" s="75">
        <v>3.4050000000000007</v>
      </c>
      <c r="W6" s="84">
        <v>14.533333333333333</v>
      </c>
      <c r="X6" s="85">
        <v>17.938333333333333</v>
      </c>
      <c r="Y6" s="77"/>
    </row>
    <row r="7" spans="1:25" ht="15.75">
      <c r="A7" s="75">
        <v>6</v>
      </c>
      <c r="B7" s="77"/>
      <c r="C7" s="88" t="s">
        <v>787</v>
      </c>
      <c r="D7" s="90">
        <v>20174226009</v>
      </c>
      <c r="E7" s="88" t="s">
        <v>788</v>
      </c>
      <c r="F7" s="88">
        <v>84.523809523809518</v>
      </c>
      <c r="G7" s="77"/>
      <c r="H7" s="77"/>
      <c r="I7" s="77"/>
      <c r="J7" s="77"/>
      <c r="K7" s="77"/>
      <c r="L7" s="89"/>
      <c r="M7" s="77"/>
      <c r="N7" s="77"/>
      <c r="O7" s="77"/>
      <c r="P7" s="77"/>
      <c r="Q7" s="77"/>
      <c r="R7" s="77"/>
      <c r="S7" s="77"/>
      <c r="T7" s="77">
        <v>60</v>
      </c>
      <c r="U7" s="77"/>
      <c r="V7" s="77">
        <v>3.3700000000000006</v>
      </c>
      <c r="W7" s="84">
        <f t="shared" si="0"/>
        <v>14.452380952380953</v>
      </c>
      <c r="X7" s="85">
        <f t="shared" ref="X7" si="2">V7+W7</f>
        <v>17.822380952380954</v>
      </c>
      <c r="Y7" s="77"/>
    </row>
    <row r="8" spans="1:25" ht="61.5">
      <c r="A8" s="75">
        <v>7</v>
      </c>
      <c r="B8" s="75"/>
      <c r="C8" s="76" t="s">
        <v>789</v>
      </c>
      <c r="D8" s="76">
        <v>20174226011</v>
      </c>
      <c r="E8" s="76" t="s">
        <v>790</v>
      </c>
      <c r="F8" s="76">
        <v>85.5</v>
      </c>
      <c r="G8" s="86" t="s">
        <v>791</v>
      </c>
      <c r="H8" s="75" t="s">
        <v>792</v>
      </c>
      <c r="I8" s="75" t="s">
        <v>793</v>
      </c>
      <c r="J8" s="75" t="s">
        <v>794</v>
      </c>
      <c r="K8" s="75"/>
      <c r="L8" s="79"/>
      <c r="M8" s="75"/>
      <c r="N8" s="75" t="s">
        <v>795</v>
      </c>
      <c r="O8" s="75" t="s">
        <v>796</v>
      </c>
      <c r="P8" s="87" t="s">
        <v>797</v>
      </c>
      <c r="Q8" s="86"/>
      <c r="R8" s="75"/>
      <c r="S8" s="75">
        <v>13</v>
      </c>
      <c r="T8" s="75">
        <v>60</v>
      </c>
      <c r="U8" s="75" t="s">
        <v>798</v>
      </c>
      <c r="V8" s="75">
        <v>19.400000000000002</v>
      </c>
      <c r="W8" s="84">
        <f t="shared" si="0"/>
        <v>19.75</v>
      </c>
      <c r="X8" s="85">
        <f>V8+W8</f>
        <v>39.150000000000006</v>
      </c>
      <c r="Y8" s="77"/>
    </row>
    <row r="9" spans="1:25" ht="15.75">
      <c r="A9" s="75">
        <v>8</v>
      </c>
      <c r="B9" s="77"/>
      <c r="C9" s="88" t="s">
        <v>799</v>
      </c>
      <c r="D9" s="88">
        <v>20174226012</v>
      </c>
      <c r="E9" s="76" t="s">
        <v>790</v>
      </c>
      <c r="F9" s="88">
        <v>88.38095238095238</v>
      </c>
      <c r="G9" s="77"/>
      <c r="H9" s="77"/>
      <c r="I9" s="77"/>
      <c r="J9" s="77"/>
      <c r="K9" s="77"/>
      <c r="L9" s="89"/>
      <c r="M9" s="77"/>
      <c r="N9" s="77"/>
      <c r="O9" s="77"/>
      <c r="P9" s="77"/>
      <c r="Q9" s="77"/>
      <c r="R9" s="77"/>
      <c r="S9" s="77"/>
      <c r="T9" s="77">
        <v>60</v>
      </c>
      <c r="U9" s="77"/>
      <c r="V9" s="77">
        <v>3.5500000000000003</v>
      </c>
      <c r="W9" s="84">
        <f t="shared" si="0"/>
        <v>14.838095238095239</v>
      </c>
      <c r="X9" s="85">
        <f t="shared" ref="X9:X22" si="3">V9+W9</f>
        <v>18.388095238095239</v>
      </c>
      <c r="Y9" s="77"/>
    </row>
    <row r="10" spans="1:25" ht="108.75">
      <c r="A10" s="75">
        <v>9</v>
      </c>
      <c r="B10" s="77"/>
      <c r="C10" s="76" t="s">
        <v>800</v>
      </c>
      <c r="D10" s="76">
        <v>2017226013</v>
      </c>
      <c r="E10" s="76" t="s">
        <v>790</v>
      </c>
      <c r="F10" s="76">
        <v>90.333333333333329</v>
      </c>
      <c r="G10" s="86" t="s">
        <v>801</v>
      </c>
      <c r="H10" s="75" t="s">
        <v>802</v>
      </c>
      <c r="I10" s="75" t="s">
        <v>803</v>
      </c>
      <c r="J10" s="75" t="s">
        <v>804</v>
      </c>
      <c r="K10" s="75"/>
      <c r="L10" s="79">
        <v>8.4559999999999995</v>
      </c>
      <c r="M10" s="75" t="s">
        <v>805</v>
      </c>
      <c r="N10" s="75"/>
      <c r="O10" s="75" t="s">
        <v>806</v>
      </c>
      <c r="P10" s="75"/>
      <c r="Q10" s="86"/>
      <c r="R10" s="75" t="s">
        <v>807</v>
      </c>
      <c r="S10" s="75">
        <v>8</v>
      </c>
      <c r="T10" s="75">
        <v>65</v>
      </c>
      <c r="U10" s="75" t="s">
        <v>808</v>
      </c>
      <c r="V10" s="75">
        <v>19.808800000000002</v>
      </c>
      <c r="W10" s="84">
        <f t="shared" si="0"/>
        <v>18.733333333333334</v>
      </c>
      <c r="X10" s="85">
        <f t="shared" si="3"/>
        <v>38.542133333333339</v>
      </c>
      <c r="Y10" s="77"/>
    </row>
    <row r="11" spans="1:25" ht="15.75">
      <c r="A11" s="75">
        <v>10</v>
      </c>
      <c r="B11" s="77"/>
      <c r="C11" s="88" t="s">
        <v>809</v>
      </c>
      <c r="D11" s="88">
        <v>20174226014</v>
      </c>
      <c r="E11" s="88" t="s">
        <v>790</v>
      </c>
      <c r="F11" s="88">
        <v>89.66</v>
      </c>
      <c r="G11" s="77"/>
      <c r="H11" s="77"/>
      <c r="I11" s="77"/>
      <c r="J11" s="77"/>
      <c r="K11" s="77"/>
      <c r="L11" s="89"/>
      <c r="M11" s="77"/>
      <c r="N11" s="77"/>
      <c r="O11" s="77"/>
      <c r="P11" s="77"/>
      <c r="Q11" s="77"/>
      <c r="R11" s="77" t="s">
        <v>810</v>
      </c>
      <c r="S11" s="77"/>
      <c r="T11" s="77">
        <v>63</v>
      </c>
      <c r="U11" s="77"/>
      <c r="V11" s="77">
        <v>3.6976000000000009</v>
      </c>
      <c r="W11" s="84">
        <f t="shared" si="0"/>
        <v>15.266</v>
      </c>
      <c r="X11" s="85">
        <f t="shared" si="3"/>
        <v>18.9636</v>
      </c>
      <c r="Y11" s="77"/>
    </row>
    <row r="12" spans="1:25" ht="15.75">
      <c r="A12" s="75">
        <v>11</v>
      </c>
      <c r="B12" s="77"/>
      <c r="C12" s="88" t="s">
        <v>811</v>
      </c>
      <c r="D12" s="92">
        <v>20174226015</v>
      </c>
      <c r="E12" s="88" t="s">
        <v>812</v>
      </c>
      <c r="F12" s="88">
        <v>87.476190476190482</v>
      </c>
      <c r="G12" s="77"/>
      <c r="H12" s="77"/>
      <c r="I12" s="77"/>
      <c r="J12" s="77"/>
      <c r="K12" s="77"/>
      <c r="L12" s="89"/>
      <c r="M12" s="77"/>
      <c r="N12" s="77"/>
      <c r="O12" s="77"/>
      <c r="P12" s="77"/>
      <c r="Q12" s="77"/>
      <c r="R12" s="75" t="s">
        <v>813</v>
      </c>
      <c r="S12" s="77"/>
      <c r="T12" s="77">
        <v>65</v>
      </c>
      <c r="U12" s="77"/>
      <c r="V12" s="77">
        <v>3.66</v>
      </c>
      <c r="W12" s="84">
        <f t="shared" si="0"/>
        <v>15.247619047619049</v>
      </c>
      <c r="X12" s="85">
        <f t="shared" si="3"/>
        <v>18.90761904761905</v>
      </c>
      <c r="Y12" s="77"/>
    </row>
    <row r="13" spans="1:25" ht="126">
      <c r="A13" s="75">
        <v>12</v>
      </c>
      <c r="B13" s="77"/>
      <c r="C13" s="76" t="s">
        <v>814</v>
      </c>
      <c r="D13" s="90">
        <v>20174226016</v>
      </c>
      <c r="E13" s="76" t="s">
        <v>815</v>
      </c>
      <c r="F13" s="76">
        <v>87.80952380952381</v>
      </c>
      <c r="G13" s="75" t="s">
        <v>816</v>
      </c>
      <c r="H13" s="75" t="s">
        <v>817</v>
      </c>
      <c r="I13" s="75" t="s">
        <v>818</v>
      </c>
      <c r="J13" s="75" t="s">
        <v>819</v>
      </c>
      <c r="K13" s="75" t="s">
        <v>820</v>
      </c>
      <c r="L13" s="79" t="s">
        <v>821</v>
      </c>
      <c r="M13" s="75" t="s">
        <v>822</v>
      </c>
      <c r="N13" s="75" t="s">
        <v>823</v>
      </c>
      <c r="O13" s="75" t="s">
        <v>824</v>
      </c>
      <c r="P13" s="75"/>
      <c r="Q13" s="75"/>
      <c r="R13" s="75" t="s">
        <v>825</v>
      </c>
      <c r="S13" s="75">
        <v>6.66</v>
      </c>
      <c r="T13" s="78">
        <v>65</v>
      </c>
      <c r="U13" s="91"/>
      <c r="V13" s="75">
        <v>14.289000000000001</v>
      </c>
      <c r="W13" s="84">
        <f t="shared" si="0"/>
        <v>17.94495238095238</v>
      </c>
      <c r="X13" s="85">
        <f t="shared" si="3"/>
        <v>32.233952380952381</v>
      </c>
      <c r="Y13" s="77"/>
    </row>
    <row r="14" spans="1:25" ht="63">
      <c r="A14" s="75">
        <v>13</v>
      </c>
      <c r="B14" s="77"/>
      <c r="C14" s="88" t="s">
        <v>826</v>
      </c>
      <c r="D14" s="76">
        <v>20174226017</v>
      </c>
      <c r="E14" s="76" t="s">
        <v>827</v>
      </c>
      <c r="F14" s="88">
        <v>84.238095238095241</v>
      </c>
      <c r="G14" s="75" t="s">
        <v>828</v>
      </c>
      <c r="H14" s="75" t="s">
        <v>829</v>
      </c>
      <c r="I14" s="77"/>
      <c r="J14" s="77" t="s">
        <v>830</v>
      </c>
      <c r="K14" s="75" t="s">
        <v>831</v>
      </c>
      <c r="L14" s="93">
        <v>2.5569999999999999</v>
      </c>
      <c r="M14" s="94" t="s">
        <v>832</v>
      </c>
      <c r="N14" s="94"/>
      <c r="O14" s="94"/>
      <c r="P14" s="94"/>
      <c r="Q14" s="94"/>
      <c r="R14" s="91" t="s">
        <v>833</v>
      </c>
      <c r="S14" s="77">
        <v>3.33</v>
      </c>
      <c r="T14" s="77">
        <v>78</v>
      </c>
      <c r="U14" s="75" t="s">
        <v>834</v>
      </c>
      <c r="V14" s="77">
        <v>12.612000000000002</v>
      </c>
      <c r="W14" s="84">
        <f t="shared" si="0"/>
        <v>17.555809523809526</v>
      </c>
      <c r="X14" s="85">
        <f t="shared" si="3"/>
        <v>30.167809523809527</v>
      </c>
      <c r="Y14" s="77"/>
    </row>
    <row r="15" spans="1:25" ht="63">
      <c r="A15" s="75">
        <v>14</v>
      </c>
      <c r="B15" s="77"/>
      <c r="C15" s="88" t="s">
        <v>835</v>
      </c>
      <c r="D15" s="88">
        <v>20174226018</v>
      </c>
      <c r="E15" s="76" t="s">
        <v>827</v>
      </c>
      <c r="F15" s="88">
        <v>85.291666666666671</v>
      </c>
      <c r="G15" s="77"/>
      <c r="H15" s="77"/>
      <c r="I15" s="77"/>
      <c r="J15" s="77"/>
      <c r="K15" s="77"/>
      <c r="L15" s="89"/>
      <c r="M15" s="77"/>
      <c r="N15" s="77"/>
      <c r="O15" s="77"/>
      <c r="P15" s="77"/>
      <c r="Q15" s="77"/>
      <c r="R15" s="75" t="s">
        <v>836</v>
      </c>
      <c r="S15" s="77"/>
      <c r="T15" s="77">
        <v>69</v>
      </c>
      <c r="U15" s="77"/>
      <c r="V15" s="77">
        <v>3.7022000000000008</v>
      </c>
      <c r="W15" s="84">
        <f t="shared" si="0"/>
        <v>15.429166666666667</v>
      </c>
      <c r="X15" s="85">
        <f t="shared" si="3"/>
        <v>19.131366666666668</v>
      </c>
      <c r="Y15" s="77"/>
    </row>
    <row r="16" spans="1:25" ht="63">
      <c r="A16" s="75">
        <v>15</v>
      </c>
      <c r="B16" s="77"/>
      <c r="C16" s="76" t="s">
        <v>837</v>
      </c>
      <c r="D16" s="76">
        <v>20174226019</v>
      </c>
      <c r="E16" s="76" t="s">
        <v>838</v>
      </c>
      <c r="F16" s="76">
        <v>86.41</v>
      </c>
      <c r="G16" s="75"/>
      <c r="H16" s="75"/>
      <c r="I16" s="75" t="s">
        <v>839</v>
      </c>
      <c r="J16" s="75"/>
      <c r="K16" s="75"/>
      <c r="L16" s="79"/>
      <c r="M16" s="75"/>
      <c r="N16" s="75" t="s">
        <v>770</v>
      </c>
      <c r="O16" s="75" t="s">
        <v>771</v>
      </c>
      <c r="P16" s="75"/>
      <c r="Q16" s="75"/>
      <c r="R16" s="75"/>
      <c r="S16" s="75"/>
      <c r="T16" s="75">
        <v>60</v>
      </c>
      <c r="U16" s="91"/>
      <c r="V16" s="75">
        <v>3.4444000000000004</v>
      </c>
      <c r="W16" s="84">
        <f t="shared" si="0"/>
        <v>14.641</v>
      </c>
      <c r="X16" s="85">
        <f t="shared" si="3"/>
        <v>18.0854</v>
      </c>
      <c r="Y16" s="77"/>
    </row>
    <row r="17" spans="1:25" ht="63">
      <c r="A17" s="75">
        <v>16</v>
      </c>
      <c r="B17" s="75"/>
      <c r="C17" s="76" t="s">
        <v>840</v>
      </c>
      <c r="D17" s="76">
        <v>20174226020</v>
      </c>
      <c r="E17" s="76" t="s">
        <v>838</v>
      </c>
      <c r="F17" s="76">
        <v>90</v>
      </c>
      <c r="G17" s="86" t="s">
        <v>841</v>
      </c>
      <c r="H17" s="75" t="s">
        <v>842</v>
      </c>
      <c r="I17" s="75" t="s">
        <v>843</v>
      </c>
      <c r="J17" s="75" t="s">
        <v>844</v>
      </c>
      <c r="K17" s="75"/>
      <c r="L17" s="79" t="s">
        <v>845</v>
      </c>
      <c r="M17" s="75" t="s">
        <v>846</v>
      </c>
      <c r="N17" s="75"/>
      <c r="O17" s="75" t="s">
        <v>847</v>
      </c>
      <c r="P17" s="75"/>
      <c r="Q17" s="86"/>
      <c r="R17" s="75" t="s">
        <v>848</v>
      </c>
      <c r="S17" s="75">
        <v>12</v>
      </c>
      <c r="T17" s="75">
        <v>81</v>
      </c>
      <c r="U17" s="75" t="s">
        <v>849</v>
      </c>
      <c r="V17" s="75">
        <v>17.217760000000002</v>
      </c>
      <c r="W17" s="84">
        <f t="shared" si="0"/>
        <v>21.9</v>
      </c>
      <c r="X17" s="85">
        <f t="shared" si="3"/>
        <v>39.117760000000004</v>
      </c>
      <c r="Y17" s="77"/>
    </row>
    <row r="18" spans="1:25" ht="47.25">
      <c r="A18" s="75">
        <v>17</v>
      </c>
      <c r="B18" s="77"/>
      <c r="C18" s="88" t="s">
        <v>850</v>
      </c>
      <c r="D18" s="95">
        <v>20174226021</v>
      </c>
      <c r="E18" s="76" t="s">
        <v>838</v>
      </c>
      <c r="F18" s="88">
        <v>88.583333333333329</v>
      </c>
      <c r="G18" s="77"/>
      <c r="H18" s="77"/>
      <c r="I18" s="77"/>
      <c r="J18" s="77"/>
      <c r="K18" s="77"/>
      <c r="L18" s="89"/>
      <c r="M18" s="77"/>
      <c r="N18" s="77"/>
      <c r="O18" s="77"/>
      <c r="P18" s="77"/>
      <c r="Q18" s="77"/>
      <c r="R18" s="75" t="s">
        <v>851</v>
      </c>
      <c r="S18" s="77"/>
      <c r="T18" s="77">
        <v>81</v>
      </c>
      <c r="U18" s="77"/>
      <c r="V18" s="77">
        <v>4.4000000000000004</v>
      </c>
      <c r="W18" s="84">
        <f t="shared" si="0"/>
        <v>16.958333333333332</v>
      </c>
      <c r="X18" s="77">
        <f t="shared" si="3"/>
        <v>21.358333333333334</v>
      </c>
      <c r="Y18" s="77"/>
    </row>
    <row r="19" spans="1:25" ht="15.75">
      <c r="A19" s="75">
        <v>18</v>
      </c>
      <c r="B19" s="77"/>
      <c r="C19" s="88" t="s">
        <v>852</v>
      </c>
      <c r="D19" s="88">
        <v>20174226022</v>
      </c>
      <c r="E19" s="88" t="s">
        <v>853</v>
      </c>
      <c r="F19" s="88">
        <v>89.9</v>
      </c>
      <c r="G19" s="77"/>
      <c r="H19" s="77"/>
      <c r="I19" s="77"/>
      <c r="J19" s="77"/>
      <c r="K19" s="77"/>
      <c r="L19" s="89"/>
      <c r="M19" s="77"/>
      <c r="N19" s="77"/>
      <c r="O19" s="77"/>
      <c r="P19" s="77"/>
      <c r="Q19" s="77"/>
      <c r="R19" s="77"/>
      <c r="S19" s="77"/>
      <c r="T19" s="77">
        <v>60</v>
      </c>
      <c r="U19" s="77"/>
      <c r="V19" s="77">
        <v>3.5511111111111116</v>
      </c>
      <c r="W19" s="84">
        <f t="shared" si="0"/>
        <v>14.99</v>
      </c>
      <c r="X19" s="85">
        <f t="shared" si="3"/>
        <v>18.54111111111111</v>
      </c>
      <c r="Y19" s="77"/>
    </row>
    <row r="20" spans="1:25" ht="15.75">
      <c r="A20" s="75">
        <v>19</v>
      </c>
      <c r="B20" s="96"/>
      <c r="C20" s="97" t="s">
        <v>854</v>
      </c>
      <c r="D20" s="97">
        <v>20174226023</v>
      </c>
      <c r="E20" s="97" t="s">
        <v>855</v>
      </c>
      <c r="F20" s="97">
        <v>88.047619047619051</v>
      </c>
      <c r="G20" s="96"/>
      <c r="H20" s="96"/>
      <c r="I20" s="96"/>
      <c r="J20" s="96"/>
      <c r="K20" s="96"/>
      <c r="L20" s="98"/>
      <c r="M20" s="96"/>
      <c r="N20" s="96"/>
      <c r="O20" s="96"/>
      <c r="P20" s="96"/>
      <c r="Q20" s="96"/>
      <c r="R20" s="96"/>
      <c r="S20" s="96"/>
      <c r="T20" s="96">
        <v>60</v>
      </c>
      <c r="U20" s="96"/>
      <c r="V20" s="96">
        <v>3.5</v>
      </c>
      <c r="W20" s="84">
        <f t="shared" si="0"/>
        <v>14.804761904761905</v>
      </c>
      <c r="X20" s="99">
        <f t="shared" si="3"/>
        <v>18.304761904761904</v>
      </c>
      <c r="Y20" s="100" t="s">
        <v>856</v>
      </c>
    </row>
    <row r="21" spans="1:25" ht="15.75">
      <c r="A21" s="75">
        <v>20</v>
      </c>
      <c r="B21" s="77"/>
      <c r="C21" s="88" t="s">
        <v>857</v>
      </c>
      <c r="D21" s="88">
        <v>20174226024</v>
      </c>
      <c r="E21" s="88" t="s">
        <v>858</v>
      </c>
      <c r="F21" s="88">
        <v>81.428571428571431</v>
      </c>
      <c r="G21" s="77"/>
      <c r="H21" s="77"/>
      <c r="I21" s="77"/>
      <c r="J21" s="77"/>
      <c r="K21" s="77"/>
      <c r="L21" s="89"/>
      <c r="M21" s="77"/>
      <c r="N21" s="77"/>
      <c r="O21" s="77"/>
      <c r="P21" s="77"/>
      <c r="Q21" s="77"/>
      <c r="R21" s="77"/>
      <c r="S21" s="77"/>
      <c r="T21" s="77">
        <v>60</v>
      </c>
      <c r="U21" s="77"/>
      <c r="V21" s="101">
        <v>3.2550000000000008</v>
      </c>
      <c r="W21" s="84">
        <f t="shared" si="0"/>
        <v>14.142857142857144</v>
      </c>
      <c r="X21" s="102">
        <f t="shared" si="3"/>
        <v>17.397857142857145</v>
      </c>
      <c r="Y21" s="77"/>
    </row>
    <row r="22" spans="1:25" ht="31.5">
      <c r="A22" s="75">
        <v>21</v>
      </c>
      <c r="B22" s="77"/>
      <c r="C22" s="88" t="s">
        <v>859</v>
      </c>
      <c r="D22" s="88">
        <v>20174226025</v>
      </c>
      <c r="E22" s="88" t="s">
        <v>858</v>
      </c>
      <c r="F22" s="88">
        <v>82.291666666666671</v>
      </c>
      <c r="G22" s="75" t="s">
        <v>860</v>
      </c>
      <c r="H22" s="75" t="s">
        <v>861</v>
      </c>
      <c r="I22" s="103" t="s">
        <v>862</v>
      </c>
      <c r="J22" s="77" t="s">
        <v>863</v>
      </c>
      <c r="K22" s="77" t="s">
        <v>864</v>
      </c>
      <c r="L22" s="89">
        <v>2.4039999999999999</v>
      </c>
      <c r="M22" s="77"/>
      <c r="N22" s="77"/>
      <c r="O22" s="77"/>
      <c r="P22" s="77"/>
      <c r="Q22" s="77"/>
      <c r="R22" s="77"/>
      <c r="S22" s="77">
        <v>3</v>
      </c>
      <c r="T22" s="77">
        <v>60</v>
      </c>
      <c r="U22" s="77"/>
      <c r="V22" s="101">
        <v>12.880000000000003</v>
      </c>
      <c r="W22" s="84">
        <f t="shared" si="0"/>
        <v>15.429166666666667</v>
      </c>
      <c r="X22" s="102">
        <f t="shared" si="3"/>
        <v>28.30916666666667</v>
      </c>
      <c r="Y22" s="77"/>
    </row>
    <row r="23" spans="1:25" ht="15.75">
      <c r="A23" s="77"/>
      <c r="B23" s="77"/>
      <c r="C23" s="88"/>
      <c r="D23" s="88"/>
      <c r="E23" s="77"/>
      <c r="F23" s="77"/>
      <c r="G23" s="77"/>
      <c r="H23" s="77"/>
      <c r="I23" s="77"/>
      <c r="J23" s="77"/>
      <c r="K23" s="77"/>
      <c r="L23" s="104"/>
      <c r="M23" s="104"/>
      <c r="N23" s="104"/>
      <c r="O23" s="104"/>
      <c r="P23" s="104"/>
      <c r="Q23" s="104"/>
      <c r="R23" s="104"/>
      <c r="S23" s="104"/>
      <c r="T23" s="104"/>
      <c r="U23" s="104"/>
      <c r="V23" s="104"/>
      <c r="W23" s="104"/>
      <c r="X23" s="104"/>
      <c r="Y23" s="104"/>
    </row>
    <row r="24" spans="1:25">
      <c r="A24" s="169" t="s">
        <v>865</v>
      </c>
      <c r="B24" s="182"/>
      <c r="C24" s="182"/>
      <c r="D24" s="182"/>
      <c r="E24" s="182"/>
      <c r="F24" s="182"/>
      <c r="G24" s="182"/>
      <c r="H24" s="182"/>
      <c r="I24" s="182"/>
      <c r="J24" s="182"/>
      <c r="K24" s="182"/>
      <c r="L24" s="182"/>
      <c r="M24" s="182"/>
      <c r="N24" s="182"/>
      <c r="O24" s="182"/>
      <c r="P24" s="182"/>
      <c r="Q24" s="182"/>
    </row>
    <row r="25" spans="1:25">
      <c r="A25" s="105" t="s">
        <v>62</v>
      </c>
      <c r="B25" s="106" t="s">
        <v>61</v>
      </c>
      <c r="C25" s="106" t="s">
        <v>614</v>
      </c>
      <c r="D25" s="106" t="s">
        <v>866</v>
      </c>
      <c r="E25" s="106" t="s">
        <v>867</v>
      </c>
      <c r="F25" s="106" t="s">
        <v>868</v>
      </c>
      <c r="G25" s="106" t="s">
        <v>869</v>
      </c>
      <c r="H25" s="107" t="s">
        <v>870</v>
      </c>
      <c r="I25" s="108" t="s">
        <v>871</v>
      </c>
      <c r="J25" s="108" t="s">
        <v>872</v>
      </c>
      <c r="K25" s="109" t="s">
        <v>873</v>
      </c>
      <c r="L25" s="110" t="s">
        <v>874</v>
      </c>
      <c r="M25" s="45"/>
      <c r="N25" s="45"/>
      <c r="O25" s="45"/>
      <c r="P25" s="45"/>
      <c r="Q25" s="45"/>
    </row>
    <row r="26" spans="1:25" ht="15.75">
      <c r="A26" s="111" t="s">
        <v>875</v>
      </c>
      <c r="B26" s="111">
        <v>20174226002</v>
      </c>
      <c r="C26" s="111" t="s">
        <v>876</v>
      </c>
      <c r="D26" s="112" t="s">
        <v>877</v>
      </c>
      <c r="E26" s="112">
        <v>2017</v>
      </c>
      <c r="F26" s="112" t="s">
        <v>878</v>
      </c>
      <c r="G26" s="112"/>
      <c r="H26" s="113">
        <v>85.375</v>
      </c>
      <c r="I26" s="109">
        <v>90</v>
      </c>
      <c r="J26" s="75">
        <v>3</v>
      </c>
      <c r="K26" s="114">
        <f t="shared" ref="K26:K46" si="4">H26*0.1+I26*0.8+J26*0.1</f>
        <v>80.837499999999991</v>
      </c>
      <c r="L26" s="45">
        <f t="shared" ref="L26:L46" si="5">K26*0.4</f>
        <v>32.335000000000001</v>
      </c>
      <c r="M26" s="45"/>
      <c r="N26" s="45"/>
      <c r="O26" s="45"/>
      <c r="P26" s="45"/>
      <c r="Q26" s="45"/>
    </row>
    <row r="27" spans="1:25" ht="15.75">
      <c r="A27" s="115" t="s">
        <v>879</v>
      </c>
      <c r="B27" s="115">
        <v>20174226003</v>
      </c>
      <c r="C27" s="115" t="s">
        <v>876</v>
      </c>
      <c r="D27" s="112" t="s">
        <v>877</v>
      </c>
      <c r="E27" s="112">
        <v>2017</v>
      </c>
      <c r="F27" s="112" t="s">
        <v>880</v>
      </c>
      <c r="G27" s="112"/>
      <c r="H27" s="113">
        <v>83.75</v>
      </c>
      <c r="I27" s="109">
        <v>0</v>
      </c>
      <c r="J27" s="75">
        <v>0</v>
      </c>
      <c r="K27" s="114">
        <f t="shared" si="4"/>
        <v>8.375</v>
      </c>
      <c r="L27" s="110">
        <f t="shared" si="5"/>
        <v>3.35</v>
      </c>
      <c r="M27" s="110"/>
      <c r="N27" s="110"/>
      <c r="O27" s="110"/>
      <c r="P27" s="110"/>
      <c r="Q27" s="110"/>
    </row>
    <row r="28" spans="1:25" ht="15.75">
      <c r="A28" s="116" t="s">
        <v>881</v>
      </c>
      <c r="B28" s="116">
        <v>20174226004</v>
      </c>
      <c r="C28" s="116" t="s">
        <v>876</v>
      </c>
      <c r="D28" s="112" t="s">
        <v>877</v>
      </c>
      <c r="E28" s="112">
        <v>2017</v>
      </c>
      <c r="F28" s="112" t="s">
        <v>882</v>
      </c>
      <c r="G28" s="117"/>
      <c r="H28" s="118">
        <v>89</v>
      </c>
      <c r="I28" s="119">
        <v>30</v>
      </c>
      <c r="J28" s="75">
        <v>0</v>
      </c>
      <c r="K28" s="114">
        <f t="shared" si="4"/>
        <v>32.9</v>
      </c>
      <c r="L28" s="45">
        <f t="shared" si="5"/>
        <v>13.16</v>
      </c>
      <c r="M28" s="45"/>
      <c r="N28" s="45"/>
      <c r="O28" s="45"/>
      <c r="P28" s="45"/>
      <c r="Q28" s="45"/>
    </row>
    <row r="29" spans="1:25" ht="15.75">
      <c r="A29" s="111" t="s">
        <v>883</v>
      </c>
      <c r="B29" s="111">
        <v>20174226006</v>
      </c>
      <c r="C29" s="111" t="s">
        <v>876</v>
      </c>
      <c r="D29" s="112" t="s">
        <v>877</v>
      </c>
      <c r="E29" s="112">
        <v>2017</v>
      </c>
      <c r="F29" s="112" t="s">
        <v>878</v>
      </c>
      <c r="G29" s="112"/>
      <c r="H29" s="113">
        <v>85.875</v>
      </c>
      <c r="I29" s="109">
        <v>33.33</v>
      </c>
      <c r="J29" s="77">
        <v>3</v>
      </c>
      <c r="K29" s="114">
        <f t="shared" si="4"/>
        <v>35.551499999999997</v>
      </c>
      <c r="L29" s="45">
        <f t="shared" si="5"/>
        <v>14.220599999999999</v>
      </c>
      <c r="M29" s="45"/>
      <c r="N29" s="45"/>
      <c r="O29" s="45"/>
      <c r="P29" s="45"/>
      <c r="Q29" s="45"/>
    </row>
    <row r="30" spans="1:25" ht="15.75">
      <c r="A30" s="111" t="s">
        <v>884</v>
      </c>
      <c r="B30" s="111">
        <v>20174226008</v>
      </c>
      <c r="C30" s="111" t="s">
        <v>876</v>
      </c>
      <c r="D30" s="112" t="s">
        <v>877</v>
      </c>
      <c r="E30" s="112">
        <v>2017</v>
      </c>
      <c r="F30" s="112" t="s">
        <v>880</v>
      </c>
      <c r="G30" s="112"/>
      <c r="H30" s="113">
        <v>85.125</v>
      </c>
      <c r="I30" s="109">
        <v>0</v>
      </c>
      <c r="J30" s="78">
        <v>0</v>
      </c>
      <c r="K30" s="114">
        <f t="shared" si="4"/>
        <v>8.5125000000000011</v>
      </c>
      <c r="L30" s="45">
        <f t="shared" si="5"/>
        <v>3.4050000000000007</v>
      </c>
      <c r="M30" s="45"/>
      <c r="N30" s="45"/>
      <c r="O30" s="45"/>
      <c r="P30" s="45"/>
      <c r="Q30" s="45"/>
    </row>
    <row r="31" spans="1:25" ht="15.75">
      <c r="A31" s="120" t="s">
        <v>885</v>
      </c>
      <c r="B31" s="120">
        <v>20174226009</v>
      </c>
      <c r="C31" s="115" t="s">
        <v>886</v>
      </c>
      <c r="D31" s="112" t="s">
        <v>877</v>
      </c>
      <c r="E31" s="112">
        <v>2017</v>
      </c>
      <c r="F31" s="112" t="s">
        <v>880</v>
      </c>
      <c r="G31" s="40"/>
      <c r="H31" s="40">
        <v>84.25</v>
      </c>
      <c r="I31" s="109">
        <v>0</v>
      </c>
      <c r="J31" s="78">
        <v>0</v>
      </c>
      <c r="K31" s="114">
        <f t="shared" si="4"/>
        <v>8.4250000000000007</v>
      </c>
      <c r="L31" s="45">
        <f t="shared" si="5"/>
        <v>3.3700000000000006</v>
      </c>
      <c r="M31" s="45"/>
      <c r="N31" s="45"/>
      <c r="O31" s="45"/>
      <c r="P31" s="45"/>
      <c r="Q31" s="45"/>
    </row>
    <row r="32" spans="1:25" ht="15.75">
      <c r="A32" s="120" t="s">
        <v>887</v>
      </c>
      <c r="B32" s="120">
        <v>20174226011</v>
      </c>
      <c r="C32" s="115" t="s">
        <v>886</v>
      </c>
      <c r="D32" s="112" t="s">
        <v>877</v>
      </c>
      <c r="E32" s="112">
        <v>2017</v>
      </c>
      <c r="F32" s="112" t="s">
        <v>882</v>
      </c>
      <c r="G32" s="40"/>
      <c r="H32" s="113">
        <v>85</v>
      </c>
      <c r="I32" s="109">
        <v>50</v>
      </c>
      <c r="J32" s="78">
        <v>0</v>
      </c>
      <c r="K32" s="114">
        <f t="shared" si="4"/>
        <v>48.5</v>
      </c>
      <c r="L32" s="45">
        <f t="shared" si="5"/>
        <v>19.400000000000002</v>
      </c>
      <c r="M32" s="45"/>
      <c r="N32" s="45"/>
      <c r="O32" s="45"/>
      <c r="P32" s="45"/>
      <c r="Q32" s="45"/>
    </row>
    <row r="33" spans="1:17" ht="15.75">
      <c r="A33" s="120" t="s">
        <v>888</v>
      </c>
      <c r="B33" s="120">
        <v>20174226012</v>
      </c>
      <c r="C33" s="115" t="s">
        <v>886</v>
      </c>
      <c r="D33" s="112" t="s">
        <v>877</v>
      </c>
      <c r="E33" s="112">
        <v>2017</v>
      </c>
      <c r="F33" s="112" t="s">
        <v>882</v>
      </c>
      <c r="G33" s="40"/>
      <c r="H33" s="40">
        <v>88.75</v>
      </c>
      <c r="I33" s="109">
        <v>0</v>
      </c>
      <c r="J33" s="78">
        <v>0</v>
      </c>
      <c r="K33" s="114">
        <f t="shared" si="4"/>
        <v>8.875</v>
      </c>
      <c r="L33" s="45">
        <f t="shared" si="5"/>
        <v>3.5500000000000003</v>
      </c>
      <c r="M33" s="45"/>
      <c r="N33" s="45"/>
      <c r="O33" s="45"/>
      <c r="P33" s="45"/>
      <c r="Q33" s="45"/>
    </row>
    <row r="34" spans="1:17" ht="15.75">
      <c r="A34" s="120" t="s">
        <v>889</v>
      </c>
      <c r="B34" s="120">
        <v>2017226013</v>
      </c>
      <c r="C34" s="115" t="s">
        <v>886</v>
      </c>
      <c r="D34" s="112" t="s">
        <v>877</v>
      </c>
      <c r="E34" s="112">
        <v>2017</v>
      </c>
      <c r="F34" s="112" t="s">
        <v>880</v>
      </c>
      <c r="G34" s="40"/>
      <c r="H34" s="40">
        <v>90.22</v>
      </c>
      <c r="I34" s="109">
        <v>50</v>
      </c>
      <c r="J34" s="75">
        <v>5</v>
      </c>
      <c r="K34" s="114">
        <f t="shared" si="4"/>
        <v>49.521999999999998</v>
      </c>
      <c r="L34" s="45">
        <f t="shared" si="5"/>
        <v>19.808800000000002</v>
      </c>
      <c r="M34" s="45"/>
      <c r="N34" s="45"/>
      <c r="O34" s="45"/>
      <c r="P34" s="45"/>
      <c r="Q34" s="45"/>
    </row>
    <row r="35" spans="1:17" ht="15.75">
      <c r="A35" s="120" t="s">
        <v>890</v>
      </c>
      <c r="B35" s="120">
        <v>20174226014</v>
      </c>
      <c r="C35" s="115" t="s">
        <v>886</v>
      </c>
      <c r="D35" s="112" t="s">
        <v>877</v>
      </c>
      <c r="E35" s="112">
        <v>2017</v>
      </c>
      <c r="F35" s="112" t="s">
        <v>878</v>
      </c>
      <c r="G35" s="40"/>
      <c r="H35" s="40">
        <v>89.44</v>
      </c>
      <c r="I35" s="109">
        <v>0</v>
      </c>
      <c r="J35" s="77">
        <v>3</v>
      </c>
      <c r="K35" s="114">
        <f t="shared" si="4"/>
        <v>9.2440000000000015</v>
      </c>
      <c r="L35" s="45">
        <f t="shared" si="5"/>
        <v>3.6976000000000009</v>
      </c>
      <c r="M35" s="45"/>
      <c r="N35" s="45"/>
      <c r="O35" s="45"/>
      <c r="P35" s="45"/>
      <c r="Q35" s="45"/>
    </row>
    <row r="36" spans="1:17" ht="15.75">
      <c r="A36" s="120" t="s">
        <v>891</v>
      </c>
      <c r="B36" s="120">
        <v>20174226015</v>
      </c>
      <c r="C36" s="115" t="s">
        <v>886</v>
      </c>
      <c r="D36" s="112" t="s">
        <v>877</v>
      </c>
      <c r="E36" s="112">
        <v>2017</v>
      </c>
      <c r="F36" s="112" t="s">
        <v>880</v>
      </c>
      <c r="G36" s="41"/>
      <c r="H36" s="41">
        <v>86.5</v>
      </c>
      <c r="I36" s="109">
        <v>0</v>
      </c>
      <c r="J36" s="77">
        <v>5</v>
      </c>
      <c r="K36" s="114">
        <f t="shared" si="4"/>
        <v>9.15</v>
      </c>
      <c r="L36" s="110">
        <f t="shared" si="5"/>
        <v>3.66</v>
      </c>
      <c r="M36" s="110"/>
      <c r="N36" s="110"/>
      <c r="O36" s="110"/>
      <c r="P36" s="110"/>
      <c r="Q36" s="110"/>
    </row>
    <row r="37" spans="1:17" ht="15.75">
      <c r="A37" s="120" t="s">
        <v>892</v>
      </c>
      <c r="B37" s="120">
        <v>20174226016</v>
      </c>
      <c r="C37" s="115" t="s">
        <v>893</v>
      </c>
      <c r="D37" s="112" t="s">
        <v>877</v>
      </c>
      <c r="E37" s="112">
        <v>2017</v>
      </c>
      <c r="F37" s="112" t="s">
        <v>894</v>
      </c>
      <c r="G37" s="40"/>
      <c r="H37" s="40">
        <v>86.625</v>
      </c>
      <c r="I37" s="109">
        <v>33.200000000000003</v>
      </c>
      <c r="J37" s="78">
        <v>5</v>
      </c>
      <c r="K37" s="114">
        <f t="shared" si="4"/>
        <v>35.722500000000004</v>
      </c>
      <c r="L37" s="45">
        <f t="shared" si="5"/>
        <v>14.289000000000001</v>
      </c>
      <c r="M37" s="45"/>
      <c r="N37" s="45"/>
      <c r="O37" s="45"/>
      <c r="P37" s="45"/>
      <c r="Q37" s="45"/>
    </row>
    <row r="38" spans="1:17" ht="15.75">
      <c r="A38" s="120" t="s">
        <v>895</v>
      </c>
      <c r="B38" s="120">
        <v>20174226017</v>
      </c>
      <c r="C38" s="115" t="s">
        <v>893</v>
      </c>
      <c r="D38" s="112" t="s">
        <v>877</v>
      </c>
      <c r="E38" s="112">
        <v>2017</v>
      </c>
      <c r="F38" s="112" t="s">
        <v>880</v>
      </c>
      <c r="G38" s="40"/>
      <c r="H38" s="40">
        <v>84.5</v>
      </c>
      <c r="I38" s="109">
        <v>26.6</v>
      </c>
      <c r="J38" s="77">
        <v>18</v>
      </c>
      <c r="K38" s="114">
        <f t="shared" si="4"/>
        <v>31.530000000000005</v>
      </c>
      <c r="L38" s="45">
        <f t="shared" si="5"/>
        <v>12.612000000000002</v>
      </c>
      <c r="M38" s="45"/>
      <c r="N38" s="45"/>
      <c r="O38" s="45"/>
      <c r="P38" s="45"/>
      <c r="Q38" s="45"/>
    </row>
    <row r="39" spans="1:17" ht="15.75">
      <c r="A39" s="120" t="s">
        <v>896</v>
      </c>
      <c r="B39" s="120">
        <v>20174226018</v>
      </c>
      <c r="C39" s="115" t="s">
        <v>893</v>
      </c>
      <c r="D39" s="112" t="s">
        <v>877</v>
      </c>
      <c r="E39" s="112">
        <v>2017</v>
      </c>
      <c r="F39" s="112" t="s">
        <v>882</v>
      </c>
      <c r="G39" s="41"/>
      <c r="H39" s="41">
        <v>83.555000000000007</v>
      </c>
      <c r="I39" s="109">
        <v>0</v>
      </c>
      <c r="J39" s="77">
        <v>9</v>
      </c>
      <c r="K39" s="114">
        <f t="shared" si="4"/>
        <v>9.2555000000000014</v>
      </c>
      <c r="L39" s="110">
        <f t="shared" si="5"/>
        <v>3.7022000000000008</v>
      </c>
      <c r="M39" s="110"/>
      <c r="N39" s="110"/>
      <c r="O39" s="110"/>
      <c r="P39" s="110"/>
      <c r="Q39" s="110"/>
    </row>
    <row r="40" spans="1:17" ht="15.75">
      <c r="A40" s="120" t="s">
        <v>897</v>
      </c>
      <c r="B40" s="120">
        <v>20174226019</v>
      </c>
      <c r="C40" s="115" t="s">
        <v>898</v>
      </c>
      <c r="D40" s="112" t="s">
        <v>877</v>
      </c>
      <c r="E40" s="112">
        <v>2017</v>
      </c>
      <c r="F40" s="112" t="s">
        <v>878</v>
      </c>
      <c r="G40" s="40"/>
      <c r="H40" s="40">
        <v>86.11</v>
      </c>
      <c r="I40" s="109">
        <v>0</v>
      </c>
      <c r="J40" s="75">
        <v>0</v>
      </c>
      <c r="K40" s="114">
        <f t="shared" si="4"/>
        <v>8.6110000000000007</v>
      </c>
      <c r="L40" s="45">
        <f t="shared" si="5"/>
        <v>3.4444000000000004</v>
      </c>
      <c r="M40" s="45"/>
      <c r="N40" s="45"/>
      <c r="O40" s="45"/>
      <c r="P40" s="45"/>
      <c r="Q40" s="45"/>
    </row>
    <row r="41" spans="1:17" ht="15.75">
      <c r="A41" s="120" t="s">
        <v>899</v>
      </c>
      <c r="B41" s="120">
        <v>20174226020</v>
      </c>
      <c r="C41" s="115" t="s">
        <v>898</v>
      </c>
      <c r="D41" s="112" t="s">
        <v>877</v>
      </c>
      <c r="E41" s="112">
        <v>2017</v>
      </c>
      <c r="F41" s="112" t="s">
        <v>880</v>
      </c>
      <c r="G41" s="40"/>
      <c r="H41" s="113">
        <v>89.444000000000003</v>
      </c>
      <c r="I41" s="109">
        <v>40</v>
      </c>
      <c r="J41" s="75">
        <v>21</v>
      </c>
      <c r="K41" s="114">
        <f t="shared" si="4"/>
        <v>43.044400000000003</v>
      </c>
      <c r="L41" s="45">
        <f t="shared" si="5"/>
        <v>17.217760000000002</v>
      </c>
      <c r="M41" s="45"/>
      <c r="N41" s="45"/>
      <c r="O41" s="45"/>
      <c r="P41" s="45"/>
      <c r="Q41" s="45"/>
    </row>
    <row r="42" spans="1:17" ht="15.75">
      <c r="A42" s="120" t="s">
        <v>900</v>
      </c>
      <c r="B42" s="120">
        <v>20174226021</v>
      </c>
      <c r="C42" s="115" t="s">
        <v>898</v>
      </c>
      <c r="D42" s="112" t="s">
        <v>877</v>
      </c>
      <c r="E42" s="112">
        <v>2017</v>
      </c>
      <c r="F42" s="112" t="s">
        <v>894</v>
      </c>
      <c r="G42" s="40"/>
      <c r="H42" s="40">
        <v>89</v>
      </c>
      <c r="I42" s="109">
        <v>0</v>
      </c>
      <c r="J42" s="75">
        <v>21</v>
      </c>
      <c r="K42" s="114">
        <f t="shared" si="4"/>
        <v>11</v>
      </c>
      <c r="L42" s="45">
        <f t="shared" si="5"/>
        <v>4.4000000000000004</v>
      </c>
      <c r="M42" s="45"/>
      <c r="N42" s="45"/>
      <c r="O42" s="45"/>
      <c r="P42" s="45"/>
      <c r="Q42" s="45"/>
    </row>
    <row r="43" spans="1:17" ht="15.75">
      <c r="A43" s="120" t="s">
        <v>901</v>
      </c>
      <c r="B43" s="120">
        <v>20174226022</v>
      </c>
      <c r="C43" s="115" t="s">
        <v>898</v>
      </c>
      <c r="D43" s="112" t="s">
        <v>877</v>
      </c>
      <c r="E43" s="112">
        <v>2017</v>
      </c>
      <c r="F43" s="112" t="s">
        <v>880</v>
      </c>
      <c r="G43" s="40"/>
      <c r="H43" s="40">
        <v>88.777777777777771</v>
      </c>
      <c r="I43" s="109">
        <v>0</v>
      </c>
      <c r="J43" s="77">
        <v>0</v>
      </c>
      <c r="K43" s="114">
        <f t="shared" si="4"/>
        <v>8.8777777777777782</v>
      </c>
      <c r="L43" s="45">
        <f t="shared" si="5"/>
        <v>3.5511111111111116</v>
      </c>
      <c r="M43" s="45"/>
      <c r="N43" s="45"/>
      <c r="O43" s="45"/>
      <c r="P43" s="45"/>
      <c r="Q43" s="45"/>
    </row>
    <row r="44" spans="1:17" ht="15.75">
      <c r="A44" s="121" t="s">
        <v>902</v>
      </c>
      <c r="B44" s="121">
        <v>20174226023</v>
      </c>
      <c r="C44" s="122" t="s">
        <v>903</v>
      </c>
      <c r="D44" s="123" t="s">
        <v>877</v>
      </c>
      <c r="E44" s="123">
        <v>2017</v>
      </c>
      <c r="F44" s="123" t="s">
        <v>894</v>
      </c>
      <c r="G44" s="124"/>
      <c r="H44" s="124">
        <v>87.5</v>
      </c>
      <c r="I44" s="125">
        <v>0</v>
      </c>
      <c r="J44" s="96">
        <v>0</v>
      </c>
      <c r="K44" s="126">
        <f t="shared" si="4"/>
        <v>8.75</v>
      </c>
      <c r="L44" s="127">
        <f t="shared" si="5"/>
        <v>3.5</v>
      </c>
      <c r="M44" s="127"/>
      <c r="N44" s="127"/>
      <c r="O44" s="127"/>
      <c r="P44" s="127"/>
      <c r="Q44" s="127"/>
    </row>
    <row r="45" spans="1:17" ht="15.75">
      <c r="A45" s="120" t="s">
        <v>904</v>
      </c>
      <c r="B45" s="120">
        <v>20174226024</v>
      </c>
      <c r="C45" s="115" t="s">
        <v>903</v>
      </c>
      <c r="D45" s="112" t="s">
        <v>877</v>
      </c>
      <c r="E45" s="112">
        <v>2017</v>
      </c>
      <c r="F45" s="112" t="s">
        <v>882</v>
      </c>
      <c r="G45" s="40"/>
      <c r="H45" s="40">
        <v>81.375</v>
      </c>
      <c r="I45" s="109">
        <v>0</v>
      </c>
      <c r="J45" s="77">
        <v>0</v>
      </c>
      <c r="K45" s="114">
        <f t="shared" si="4"/>
        <v>8.1375000000000011</v>
      </c>
      <c r="L45" s="45">
        <f t="shared" si="5"/>
        <v>3.2550000000000008</v>
      </c>
      <c r="M45" s="45"/>
      <c r="N45" s="45"/>
      <c r="O45" s="45"/>
      <c r="P45" s="45"/>
      <c r="Q45" s="45"/>
    </row>
    <row r="46" spans="1:17" ht="15.75">
      <c r="A46" s="120" t="s">
        <v>905</v>
      </c>
      <c r="B46" s="120">
        <v>20174226025</v>
      </c>
      <c r="C46" s="115" t="s">
        <v>903</v>
      </c>
      <c r="D46" s="112" t="s">
        <v>877</v>
      </c>
      <c r="E46" s="112">
        <v>2017</v>
      </c>
      <c r="F46" s="112" t="s">
        <v>894</v>
      </c>
      <c r="G46" s="40"/>
      <c r="H46" s="40">
        <v>82</v>
      </c>
      <c r="I46" s="109">
        <v>30</v>
      </c>
      <c r="J46" s="77">
        <v>0</v>
      </c>
      <c r="K46" s="114">
        <f t="shared" si="4"/>
        <v>32.200000000000003</v>
      </c>
      <c r="L46" s="45">
        <f t="shared" si="5"/>
        <v>12.880000000000003</v>
      </c>
      <c r="M46" s="45"/>
      <c r="N46" s="45"/>
      <c r="O46" s="45"/>
      <c r="P46" s="45"/>
      <c r="Q46" s="45"/>
    </row>
    <row r="47" spans="1:17">
      <c r="A47" s="45"/>
      <c r="B47" s="45"/>
      <c r="C47" s="45"/>
      <c r="D47" s="45"/>
      <c r="E47" s="45"/>
      <c r="F47" s="45"/>
      <c r="G47" s="45"/>
      <c r="H47" s="45"/>
      <c r="I47" s="45"/>
      <c r="J47" s="45"/>
      <c r="K47" s="45"/>
      <c r="L47" s="45"/>
      <c r="M47" s="45"/>
      <c r="N47" s="45"/>
      <c r="O47" s="45"/>
      <c r="P47" s="45"/>
      <c r="Q47" s="45"/>
    </row>
  </sheetData>
  <mergeCells count="1">
    <mergeCell ref="A24:Q24"/>
  </mergeCells>
  <phoneticPr fontId="2" type="noConversion"/>
  <dataValidations count="1">
    <dataValidation type="list" allowBlank="1" showInputMessage="1" showErrorMessage="1" sqref="H65322:I65333 JD65322:JE65333 SZ65322:TA65333 ACV65322:ACW65333 AMR65322:AMS65333 AWN65322:AWO65333 BGJ65322:BGK65333 BQF65322:BQG65333 CAB65322:CAC65333 CJX65322:CJY65333 CTT65322:CTU65333 DDP65322:DDQ65333 DNL65322:DNM65333 DXH65322:DXI65333 EHD65322:EHE65333 EQZ65322:ERA65333 FAV65322:FAW65333 FKR65322:FKS65333 FUN65322:FUO65333 GEJ65322:GEK65333 GOF65322:GOG65333 GYB65322:GYC65333 HHX65322:HHY65333 HRT65322:HRU65333 IBP65322:IBQ65333 ILL65322:ILM65333 IVH65322:IVI65333 JFD65322:JFE65333 JOZ65322:JPA65333 JYV65322:JYW65333 KIR65322:KIS65333 KSN65322:KSO65333 LCJ65322:LCK65333 LMF65322:LMG65333 LWB65322:LWC65333 MFX65322:MFY65333 MPT65322:MPU65333 MZP65322:MZQ65333 NJL65322:NJM65333 NTH65322:NTI65333 ODD65322:ODE65333 OMZ65322:ONA65333 OWV65322:OWW65333 PGR65322:PGS65333 PQN65322:PQO65333 QAJ65322:QAK65333 QKF65322:QKG65333 QUB65322:QUC65333 RDX65322:RDY65333 RNT65322:RNU65333 RXP65322:RXQ65333 SHL65322:SHM65333 SRH65322:SRI65333 TBD65322:TBE65333 TKZ65322:TLA65333 TUV65322:TUW65333 UER65322:UES65333 UON65322:UOO65333 UYJ65322:UYK65333 VIF65322:VIG65333 VSB65322:VSC65333 WBX65322:WBY65333 WLT65322:WLU65333 WVP65322:WVQ65333 H130858:I130869 JD130858:JE130869 SZ130858:TA130869 ACV130858:ACW130869 AMR130858:AMS130869 AWN130858:AWO130869 BGJ130858:BGK130869 BQF130858:BQG130869 CAB130858:CAC130869 CJX130858:CJY130869 CTT130858:CTU130869 DDP130858:DDQ130869 DNL130858:DNM130869 DXH130858:DXI130869 EHD130858:EHE130869 EQZ130858:ERA130869 FAV130858:FAW130869 FKR130858:FKS130869 FUN130858:FUO130869 GEJ130858:GEK130869 GOF130858:GOG130869 GYB130858:GYC130869 HHX130858:HHY130869 HRT130858:HRU130869 IBP130858:IBQ130869 ILL130858:ILM130869 IVH130858:IVI130869 JFD130858:JFE130869 JOZ130858:JPA130869 JYV130858:JYW130869 KIR130858:KIS130869 KSN130858:KSO130869 LCJ130858:LCK130869 LMF130858:LMG130869 LWB130858:LWC130869 MFX130858:MFY130869 MPT130858:MPU130869 MZP130858:MZQ130869 NJL130858:NJM130869 NTH130858:NTI130869 ODD130858:ODE130869 OMZ130858:ONA130869 OWV130858:OWW130869 PGR130858:PGS130869 PQN130858:PQO130869 QAJ130858:QAK130869 QKF130858:QKG130869 QUB130858:QUC130869 RDX130858:RDY130869 RNT130858:RNU130869 RXP130858:RXQ130869 SHL130858:SHM130869 SRH130858:SRI130869 TBD130858:TBE130869 TKZ130858:TLA130869 TUV130858:TUW130869 UER130858:UES130869 UON130858:UOO130869 UYJ130858:UYK130869 VIF130858:VIG130869 VSB130858:VSC130869 WBX130858:WBY130869 WLT130858:WLU130869 WVP130858:WVQ130869 H196394:I196405 JD196394:JE196405 SZ196394:TA196405 ACV196394:ACW196405 AMR196394:AMS196405 AWN196394:AWO196405 BGJ196394:BGK196405 BQF196394:BQG196405 CAB196394:CAC196405 CJX196394:CJY196405 CTT196394:CTU196405 DDP196394:DDQ196405 DNL196394:DNM196405 DXH196394:DXI196405 EHD196394:EHE196405 EQZ196394:ERA196405 FAV196394:FAW196405 FKR196394:FKS196405 FUN196394:FUO196405 GEJ196394:GEK196405 GOF196394:GOG196405 GYB196394:GYC196405 HHX196394:HHY196405 HRT196394:HRU196405 IBP196394:IBQ196405 ILL196394:ILM196405 IVH196394:IVI196405 JFD196394:JFE196405 JOZ196394:JPA196405 JYV196394:JYW196405 KIR196394:KIS196405 KSN196394:KSO196405 LCJ196394:LCK196405 LMF196394:LMG196405 LWB196394:LWC196405 MFX196394:MFY196405 MPT196394:MPU196405 MZP196394:MZQ196405 NJL196394:NJM196405 NTH196394:NTI196405 ODD196394:ODE196405 OMZ196394:ONA196405 OWV196394:OWW196405 PGR196394:PGS196405 PQN196394:PQO196405 QAJ196394:QAK196405 QKF196394:QKG196405 QUB196394:QUC196405 RDX196394:RDY196405 RNT196394:RNU196405 RXP196394:RXQ196405 SHL196394:SHM196405 SRH196394:SRI196405 TBD196394:TBE196405 TKZ196394:TLA196405 TUV196394:TUW196405 UER196394:UES196405 UON196394:UOO196405 UYJ196394:UYK196405 VIF196394:VIG196405 VSB196394:VSC196405 WBX196394:WBY196405 WLT196394:WLU196405 WVP196394:WVQ196405 H261930:I261941 JD261930:JE261941 SZ261930:TA261941 ACV261930:ACW261941 AMR261930:AMS261941 AWN261930:AWO261941 BGJ261930:BGK261941 BQF261930:BQG261941 CAB261930:CAC261941 CJX261930:CJY261941 CTT261930:CTU261941 DDP261930:DDQ261941 DNL261930:DNM261941 DXH261930:DXI261941 EHD261930:EHE261941 EQZ261930:ERA261941 FAV261930:FAW261941 FKR261930:FKS261941 FUN261930:FUO261941 GEJ261930:GEK261941 GOF261930:GOG261941 GYB261930:GYC261941 HHX261930:HHY261941 HRT261930:HRU261941 IBP261930:IBQ261941 ILL261930:ILM261941 IVH261930:IVI261941 JFD261930:JFE261941 JOZ261930:JPA261941 JYV261930:JYW261941 KIR261930:KIS261941 KSN261930:KSO261941 LCJ261930:LCK261941 LMF261930:LMG261941 LWB261930:LWC261941 MFX261930:MFY261941 MPT261930:MPU261941 MZP261930:MZQ261941 NJL261930:NJM261941 NTH261930:NTI261941 ODD261930:ODE261941 OMZ261930:ONA261941 OWV261930:OWW261941 PGR261930:PGS261941 PQN261930:PQO261941 QAJ261930:QAK261941 QKF261930:QKG261941 QUB261930:QUC261941 RDX261930:RDY261941 RNT261930:RNU261941 RXP261930:RXQ261941 SHL261930:SHM261941 SRH261930:SRI261941 TBD261930:TBE261941 TKZ261930:TLA261941 TUV261930:TUW261941 UER261930:UES261941 UON261930:UOO261941 UYJ261930:UYK261941 VIF261930:VIG261941 VSB261930:VSC261941 WBX261930:WBY261941 WLT261930:WLU261941 WVP261930:WVQ261941 H327466:I327477 JD327466:JE327477 SZ327466:TA327477 ACV327466:ACW327477 AMR327466:AMS327477 AWN327466:AWO327477 BGJ327466:BGK327477 BQF327466:BQG327477 CAB327466:CAC327477 CJX327466:CJY327477 CTT327466:CTU327477 DDP327466:DDQ327477 DNL327466:DNM327477 DXH327466:DXI327477 EHD327466:EHE327477 EQZ327466:ERA327477 FAV327466:FAW327477 FKR327466:FKS327477 FUN327466:FUO327477 GEJ327466:GEK327477 GOF327466:GOG327477 GYB327466:GYC327477 HHX327466:HHY327477 HRT327466:HRU327477 IBP327466:IBQ327477 ILL327466:ILM327477 IVH327466:IVI327477 JFD327466:JFE327477 JOZ327466:JPA327477 JYV327466:JYW327477 KIR327466:KIS327477 KSN327466:KSO327477 LCJ327466:LCK327477 LMF327466:LMG327477 LWB327466:LWC327477 MFX327466:MFY327477 MPT327466:MPU327477 MZP327466:MZQ327477 NJL327466:NJM327477 NTH327466:NTI327477 ODD327466:ODE327477 OMZ327466:ONA327477 OWV327466:OWW327477 PGR327466:PGS327477 PQN327466:PQO327477 QAJ327466:QAK327477 QKF327466:QKG327477 QUB327466:QUC327477 RDX327466:RDY327477 RNT327466:RNU327477 RXP327466:RXQ327477 SHL327466:SHM327477 SRH327466:SRI327477 TBD327466:TBE327477 TKZ327466:TLA327477 TUV327466:TUW327477 UER327466:UES327477 UON327466:UOO327477 UYJ327466:UYK327477 VIF327466:VIG327477 VSB327466:VSC327477 WBX327466:WBY327477 WLT327466:WLU327477 WVP327466:WVQ327477 H393002:I393013 JD393002:JE393013 SZ393002:TA393013 ACV393002:ACW393013 AMR393002:AMS393013 AWN393002:AWO393013 BGJ393002:BGK393013 BQF393002:BQG393013 CAB393002:CAC393013 CJX393002:CJY393013 CTT393002:CTU393013 DDP393002:DDQ393013 DNL393002:DNM393013 DXH393002:DXI393013 EHD393002:EHE393013 EQZ393002:ERA393013 FAV393002:FAW393013 FKR393002:FKS393013 FUN393002:FUO393013 GEJ393002:GEK393013 GOF393002:GOG393013 GYB393002:GYC393013 HHX393002:HHY393013 HRT393002:HRU393013 IBP393002:IBQ393013 ILL393002:ILM393013 IVH393002:IVI393013 JFD393002:JFE393013 JOZ393002:JPA393013 JYV393002:JYW393013 KIR393002:KIS393013 KSN393002:KSO393013 LCJ393002:LCK393013 LMF393002:LMG393013 LWB393002:LWC393013 MFX393002:MFY393013 MPT393002:MPU393013 MZP393002:MZQ393013 NJL393002:NJM393013 NTH393002:NTI393013 ODD393002:ODE393013 OMZ393002:ONA393013 OWV393002:OWW393013 PGR393002:PGS393013 PQN393002:PQO393013 QAJ393002:QAK393013 QKF393002:QKG393013 QUB393002:QUC393013 RDX393002:RDY393013 RNT393002:RNU393013 RXP393002:RXQ393013 SHL393002:SHM393013 SRH393002:SRI393013 TBD393002:TBE393013 TKZ393002:TLA393013 TUV393002:TUW393013 UER393002:UES393013 UON393002:UOO393013 UYJ393002:UYK393013 VIF393002:VIG393013 VSB393002:VSC393013 WBX393002:WBY393013 WLT393002:WLU393013 WVP393002:WVQ393013 H458538:I458549 JD458538:JE458549 SZ458538:TA458549 ACV458538:ACW458549 AMR458538:AMS458549 AWN458538:AWO458549 BGJ458538:BGK458549 BQF458538:BQG458549 CAB458538:CAC458549 CJX458538:CJY458549 CTT458538:CTU458549 DDP458538:DDQ458549 DNL458538:DNM458549 DXH458538:DXI458549 EHD458538:EHE458549 EQZ458538:ERA458549 FAV458538:FAW458549 FKR458538:FKS458549 FUN458538:FUO458549 GEJ458538:GEK458549 GOF458538:GOG458549 GYB458538:GYC458549 HHX458538:HHY458549 HRT458538:HRU458549 IBP458538:IBQ458549 ILL458538:ILM458549 IVH458538:IVI458549 JFD458538:JFE458549 JOZ458538:JPA458549 JYV458538:JYW458549 KIR458538:KIS458549 KSN458538:KSO458549 LCJ458538:LCK458549 LMF458538:LMG458549 LWB458538:LWC458549 MFX458538:MFY458549 MPT458538:MPU458549 MZP458538:MZQ458549 NJL458538:NJM458549 NTH458538:NTI458549 ODD458538:ODE458549 OMZ458538:ONA458549 OWV458538:OWW458549 PGR458538:PGS458549 PQN458538:PQO458549 QAJ458538:QAK458549 QKF458538:QKG458549 QUB458538:QUC458549 RDX458538:RDY458549 RNT458538:RNU458549 RXP458538:RXQ458549 SHL458538:SHM458549 SRH458538:SRI458549 TBD458538:TBE458549 TKZ458538:TLA458549 TUV458538:TUW458549 UER458538:UES458549 UON458538:UOO458549 UYJ458538:UYK458549 VIF458538:VIG458549 VSB458538:VSC458549 WBX458538:WBY458549 WLT458538:WLU458549 WVP458538:WVQ458549 H524074:I524085 JD524074:JE524085 SZ524074:TA524085 ACV524074:ACW524085 AMR524074:AMS524085 AWN524074:AWO524085 BGJ524074:BGK524085 BQF524074:BQG524085 CAB524074:CAC524085 CJX524074:CJY524085 CTT524074:CTU524085 DDP524074:DDQ524085 DNL524074:DNM524085 DXH524074:DXI524085 EHD524074:EHE524085 EQZ524074:ERA524085 FAV524074:FAW524085 FKR524074:FKS524085 FUN524074:FUO524085 GEJ524074:GEK524085 GOF524074:GOG524085 GYB524074:GYC524085 HHX524074:HHY524085 HRT524074:HRU524085 IBP524074:IBQ524085 ILL524074:ILM524085 IVH524074:IVI524085 JFD524074:JFE524085 JOZ524074:JPA524085 JYV524074:JYW524085 KIR524074:KIS524085 KSN524074:KSO524085 LCJ524074:LCK524085 LMF524074:LMG524085 LWB524074:LWC524085 MFX524074:MFY524085 MPT524074:MPU524085 MZP524074:MZQ524085 NJL524074:NJM524085 NTH524074:NTI524085 ODD524074:ODE524085 OMZ524074:ONA524085 OWV524074:OWW524085 PGR524074:PGS524085 PQN524074:PQO524085 QAJ524074:QAK524085 QKF524074:QKG524085 QUB524074:QUC524085 RDX524074:RDY524085 RNT524074:RNU524085 RXP524074:RXQ524085 SHL524074:SHM524085 SRH524074:SRI524085 TBD524074:TBE524085 TKZ524074:TLA524085 TUV524074:TUW524085 UER524074:UES524085 UON524074:UOO524085 UYJ524074:UYK524085 VIF524074:VIG524085 VSB524074:VSC524085 WBX524074:WBY524085 WLT524074:WLU524085 WVP524074:WVQ524085 H589610:I589621 JD589610:JE589621 SZ589610:TA589621 ACV589610:ACW589621 AMR589610:AMS589621 AWN589610:AWO589621 BGJ589610:BGK589621 BQF589610:BQG589621 CAB589610:CAC589621 CJX589610:CJY589621 CTT589610:CTU589621 DDP589610:DDQ589621 DNL589610:DNM589621 DXH589610:DXI589621 EHD589610:EHE589621 EQZ589610:ERA589621 FAV589610:FAW589621 FKR589610:FKS589621 FUN589610:FUO589621 GEJ589610:GEK589621 GOF589610:GOG589621 GYB589610:GYC589621 HHX589610:HHY589621 HRT589610:HRU589621 IBP589610:IBQ589621 ILL589610:ILM589621 IVH589610:IVI589621 JFD589610:JFE589621 JOZ589610:JPA589621 JYV589610:JYW589621 KIR589610:KIS589621 KSN589610:KSO589621 LCJ589610:LCK589621 LMF589610:LMG589621 LWB589610:LWC589621 MFX589610:MFY589621 MPT589610:MPU589621 MZP589610:MZQ589621 NJL589610:NJM589621 NTH589610:NTI589621 ODD589610:ODE589621 OMZ589610:ONA589621 OWV589610:OWW589621 PGR589610:PGS589621 PQN589610:PQO589621 QAJ589610:QAK589621 QKF589610:QKG589621 QUB589610:QUC589621 RDX589610:RDY589621 RNT589610:RNU589621 RXP589610:RXQ589621 SHL589610:SHM589621 SRH589610:SRI589621 TBD589610:TBE589621 TKZ589610:TLA589621 TUV589610:TUW589621 UER589610:UES589621 UON589610:UOO589621 UYJ589610:UYK589621 VIF589610:VIG589621 VSB589610:VSC589621 WBX589610:WBY589621 WLT589610:WLU589621 WVP589610:WVQ589621 H655146:I655157 JD655146:JE655157 SZ655146:TA655157 ACV655146:ACW655157 AMR655146:AMS655157 AWN655146:AWO655157 BGJ655146:BGK655157 BQF655146:BQG655157 CAB655146:CAC655157 CJX655146:CJY655157 CTT655146:CTU655157 DDP655146:DDQ655157 DNL655146:DNM655157 DXH655146:DXI655157 EHD655146:EHE655157 EQZ655146:ERA655157 FAV655146:FAW655157 FKR655146:FKS655157 FUN655146:FUO655157 GEJ655146:GEK655157 GOF655146:GOG655157 GYB655146:GYC655157 HHX655146:HHY655157 HRT655146:HRU655157 IBP655146:IBQ655157 ILL655146:ILM655157 IVH655146:IVI655157 JFD655146:JFE655157 JOZ655146:JPA655157 JYV655146:JYW655157 KIR655146:KIS655157 KSN655146:KSO655157 LCJ655146:LCK655157 LMF655146:LMG655157 LWB655146:LWC655157 MFX655146:MFY655157 MPT655146:MPU655157 MZP655146:MZQ655157 NJL655146:NJM655157 NTH655146:NTI655157 ODD655146:ODE655157 OMZ655146:ONA655157 OWV655146:OWW655157 PGR655146:PGS655157 PQN655146:PQO655157 QAJ655146:QAK655157 QKF655146:QKG655157 QUB655146:QUC655157 RDX655146:RDY655157 RNT655146:RNU655157 RXP655146:RXQ655157 SHL655146:SHM655157 SRH655146:SRI655157 TBD655146:TBE655157 TKZ655146:TLA655157 TUV655146:TUW655157 UER655146:UES655157 UON655146:UOO655157 UYJ655146:UYK655157 VIF655146:VIG655157 VSB655146:VSC655157 WBX655146:WBY655157 WLT655146:WLU655157 WVP655146:WVQ655157 H720682:I720693 JD720682:JE720693 SZ720682:TA720693 ACV720682:ACW720693 AMR720682:AMS720693 AWN720682:AWO720693 BGJ720682:BGK720693 BQF720682:BQG720693 CAB720682:CAC720693 CJX720682:CJY720693 CTT720682:CTU720693 DDP720682:DDQ720693 DNL720682:DNM720693 DXH720682:DXI720693 EHD720682:EHE720693 EQZ720682:ERA720693 FAV720682:FAW720693 FKR720682:FKS720693 FUN720682:FUO720693 GEJ720682:GEK720693 GOF720682:GOG720693 GYB720682:GYC720693 HHX720682:HHY720693 HRT720682:HRU720693 IBP720682:IBQ720693 ILL720682:ILM720693 IVH720682:IVI720693 JFD720682:JFE720693 JOZ720682:JPA720693 JYV720682:JYW720693 KIR720682:KIS720693 KSN720682:KSO720693 LCJ720682:LCK720693 LMF720682:LMG720693 LWB720682:LWC720693 MFX720682:MFY720693 MPT720682:MPU720693 MZP720682:MZQ720693 NJL720682:NJM720693 NTH720682:NTI720693 ODD720682:ODE720693 OMZ720682:ONA720693 OWV720682:OWW720693 PGR720682:PGS720693 PQN720682:PQO720693 QAJ720682:QAK720693 QKF720682:QKG720693 QUB720682:QUC720693 RDX720682:RDY720693 RNT720682:RNU720693 RXP720682:RXQ720693 SHL720682:SHM720693 SRH720682:SRI720693 TBD720682:TBE720693 TKZ720682:TLA720693 TUV720682:TUW720693 UER720682:UES720693 UON720682:UOO720693 UYJ720682:UYK720693 VIF720682:VIG720693 VSB720682:VSC720693 WBX720682:WBY720693 WLT720682:WLU720693 WVP720682:WVQ720693 H786218:I786229 JD786218:JE786229 SZ786218:TA786229 ACV786218:ACW786229 AMR786218:AMS786229 AWN786218:AWO786229 BGJ786218:BGK786229 BQF786218:BQG786229 CAB786218:CAC786229 CJX786218:CJY786229 CTT786218:CTU786229 DDP786218:DDQ786229 DNL786218:DNM786229 DXH786218:DXI786229 EHD786218:EHE786229 EQZ786218:ERA786229 FAV786218:FAW786229 FKR786218:FKS786229 FUN786218:FUO786229 GEJ786218:GEK786229 GOF786218:GOG786229 GYB786218:GYC786229 HHX786218:HHY786229 HRT786218:HRU786229 IBP786218:IBQ786229 ILL786218:ILM786229 IVH786218:IVI786229 JFD786218:JFE786229 JOZ786218:JPA786229 JYV786218:JYW786229 KIR786218:KIS786229 KSN786218:KSO786229 LCJ786218:LCK786229 LMF786218:LMG786229 LWB786218:LWC786229 MFX786218:MFY786229 MPT786218:MPU786229 MZP786218:MZQ786229 NJL786218:NJM786229 NTH786218:NTI786229 ODD786218:ODE786229 OMZ786218:ONA786229 OWV786218:OWW786229 PGR786218:PGS786229 PQN786218:PQO786229 QAJ786218:QAK786229 QKF786218:QKG786229 QUB786218:QUC786229 RDX786218:RDY786229 RNT786218:RNU786229 RXP786218:RXQ786229 SHL786218:SHM786229 SRH786218:SRI786229 TBD786218:TBE786229 TKZ786218:TLA786229 TUV786218:TUW786229 UER786218:UES786229 UON786218:UOO786229 UYJ786218:UYK786229 VIF786218:VIG786229 VSB786218:VSC786229 WBX786218:WBY786229 WLT786218:WLU786229 WVP786218:WVQ786229 H851754:I851765 JD851754:JE851765 SZ851754:TA851765 ACV851754:ACW851765 AMR851754:AMS851765 AWN851754:AWO851765 BGJ851754:BGK851765 BQF851754:BQG851765 CAB851754:CAC851765 CJX851754:CJY851765 CTT851754:CTU851765 DDP851754:DDQ851765 DNL851754:DNM851765 DXH851754:DXI851765 EHD851754:EHE851765 EQZ851754:ERA851765 FAV851754:FAW851765 FKR851754:FKS851765 FUN851754:FUO851765 GEJ851754:GEK851765 GOF851754:GOG851765 GYB851754:GYC851765 HHX851754:HHY851765 HRT851754:HRU851765 IBP851754:IBQ851765 ILL851754:ILM851765 IVH851754:IVI851765 JFD851754:JFE851765 JOZ851754:JPA851765 JYV851754:JYW851765 KIR851754:KIS851765 KSN851754:KSO851765 LCJ851754:LCK851765 LMF851754:LMG851765 LWB851754:LWC851765 MFX851754:MFY851765 MPT851754:MPU851765 MZP851754:MZQ851765 NJL851754:NJM851765 NTH851754:NTI851765 ODD851754:ODE851765 OMZ851754:ONA851765 OWV851754:OWW851765 PGR851754:PGS851765 PQN851754:PQO851765 QAJ851754:QAK851765 QKF851754:QKG851765 QUB851754:QUC851765 RDX851754:RDY851765 RNT851754:RNU851765 RXP851754:RXQ851765 SHL851754:SHM851765 SRH851754:SRI851765 TBD851754:TBE851765 TKZ851754:TLA851765 TUV851754:TUW851765 UER851754:UES851765 UON851754:UOO851765 UYJ851754:UYK851765 VIF851754:VIG851765 VSB851754:VSC851765 WBX851754:WBY851765 WLT851754:WLU851765 WVP851754:WVQ851765 H917290:I917301 JD917290:JE917301 SZ917290:TA917301 ACV917290:ACW917301 AMR917290:AMS917301 AWN917290:AWO917301 BGJ917290:BGK917301 BQF917290:BQG917301 CAB917290:CAC917301 CJX917290:CJY917301 CTT917290:CTU917301 DDP917290:DDQ917301 DNL917290:DNM917301 DXH917290:DXI917301 EHD917290:EHE917301 EQZ917290:ERA917301 FAV917290:FAW917301 FKR917290:FKS917301 FUN917290:FUO917301 GEJ917290:GEK917301 GOF917290:GOG917301 GYB917290:GYC917301 HHX917290:HHY917301 HRT917290:HRU917301 IBP917290:IBQ917301 ILL917290:ILM917301 IVH917290:IVI917301 JFD917290:JFE917301 JOZ917290:JPA917301 JYV917290:JYW917301 KIR917290:KIS917301 KSN917290:KSO917301 LCJ917290:LCK917301 LMF917290:LMG917301 LWB917290:LWC917301 MFX917290:MFY917301 MPT917290:MPU917301 MZP917290:MZQ917301 NJL917290:NJM917301 NTH917290:NTI917301 ODD917290:ODE917301 OMZ917290:ONA917301 OWV917290:OWW917301 PGR917290:PGS917301 PQN917290:PQO917301 QAJ917290:QAK917301 QKF917290:QKG917301 QUB917290:QUC917301 RDX917290:RDY917301 RNT917290:RNU917301 RXP917290:RXQ917301 SHL917290:SHM917301 SRH917290:SRI917301 TBD917290:TBE917301 TKZ917290:TLA917301 TUV917290:TUW917301 UER917290:UES917301 UON917290:UOO917301 UYJ917290:UYK917301 VIF917290:VIG917301 VSB917290:VSC917301 WBX917290:WBY917301 WLT917290:WLU917301 WVP917290:WVQ917301 H982826:I982837 JD982826:JE982837 SZ982826:TA982837 ACV982826:ACW982837 AMR982826:AMS982837 AWN982826:AWO982837 BGJ982826:BGK982837 BQF982826:BQG982837 CAB982826:CAC982837 CJX982826:CJY982837 CTT982826:CTU982837 DDP982826:DDQ982837 DNL982826:DNM982837 DXH982826:DXI982837 EHD982826:EHE982837 EQZ982826:ERA982837 FAV982826:FAW982837 FKR982826:FKS982837 FUN982826:FUO982837 GEJ982826:GEK982837 GOF982826:GOG982837 GYB982826:GYC982837 HHX982826:HHY982837 HRT982826:HRU982837 IBP982826:IBQ982837 ILL982826:ILM982837 IVH982826:IVI982837 JFD982826:JFE982837 JOZ982826:JPA982837 JYV982826:JYW982837 KIR982826:KIS982837 KSN982826:KSO982837 LCJ982826:LCK982837 LMF982826:LMG982837 LWB982826:LWC982837 MFX982826:MFY982837 MPT982826:MPU982837 MZP982826:MZQ982837 NJL982826:NJM982837 NTH982826:NTI982837 ODD982826:ODE982837 OMZ982826:ONA982837 OWV982826:OWW982837 PGR982826:PGS982837 PQN982826:PQO982837 QAJ982826:QAK982837 QKF982826:QKG982837 QUB982826:QUC982837 RDX982826:RDY982837 RNT982826:RNU982837 RXP982826:RXQ982837 SHL982826:SHM982837 SRH982826:SRI982837 TBD982826:TBE982837 TKZ982826:TLA982837 TUV982826:TUW982837 UER982826:UES982837 UON982826:UOO982837 UYJ982826:UYK982837 VIF982826:VIG982837 VSB982826:VSC982837 WBX982826:WBY982837 WLT982826:WLU982837 WVP982826:WVQ982837 L65305:L65316 JH65305:JH65316 TD65305:TD65316 ACZ65305:ACZ65316 AMV65305:AMV65316 AWR65305:AWR65316 BGN65305:BGN65316 BQJ65305:BQJ65316 CAF65305:CAF65316 CKB65305:CKB65316 CTX65305:CTX65316 DDT65305:DDT65316 DNP65305:DNP65316 DXL65305:DXL65316 EHH65305:EHH65316 ERD65305:ERD65316 FAZ65305:FAZ65316 FKV65305:FKV65316 FUR65305:FUR65316 GEN65305:GEN65316 GOJ65305:GOJ65316 GYF65305:GYF65316 HIB65305:HIB65316 HRX65305:HRX65316 IBT65305:IBT65316 ILP65305:ILP65316 IVL65305:IVL65316 JFH65305:JFH65316 JPD65305:JPD65316 JYZ65305:JYZ65316 KIV65305:KIV65316 KSR65305:KSR65316 LCN65305:LCN65316 LMJ65305:LMJ65316 LWF65305:LWF65316 MGB65305:MGB65316 MPX65305:MPX65316 MZT65305:MZT65316 NJP65305:NJP65316 NTL65305:NTL65316 ODH65305:ODH65316 OND65305:OND65316 OWZ65305:OWZ65316 PGV65305:PGV65316 PQR65305:PQR65316 QAN65305:QAN65316 QKJ65305:QKJ65316 QUF65305:QUF65316 REB65305:REB65316 RNX65305:RNX65316 RXT65305:RXT65316 SHP65305:SHP65316 SRL65305:SRL65316 TBH65305:TBH65316 TLD65305:TLD65316 TUZ65305:TUZ65316 UEV65305:UEV65316 UOR65305:UOR65316 UYN65305:UYN65316 VIJ65305:VIJ65316 VSF65305:VSF65316 WCB65305:WCB65316 WLX65305:WLX65316 WVT65305:WVT65316 L130841:L130852 JH130841:JH130852 TD130841:TD130852 ACZ130841:ACZ130852 AMV130841:AMV130852 AWR130841:AWR130852 BGN130841:BGN130852 BQJ130841:BQJ130852 CAF130841:CAF130852 CKB130841:CKB130852 CTX130841:CTX130852 DDT130841:DDT130852 DNP130841:DNP130852 DXL130841:DXL130852 EHH130841:EHH130852 ERD130841:ERD130852 FAZ130841:FAZ130852 FKV130841:FKV130852 FUR130841:FUR130852 GEN130841:GEN130852 GOJ130841:GOJ130852 GYF130841:GYF130852 HIB130841:HIB130852 HRX130841:HRX130852 IBT130841:IBT130852 ILP130841:ILP130852 IVL130841:IVL130852 JFH130841:JFH130852 JPD130841:JPD130852 JYZ130841:JYZ130852 KIV130841:KIV130852 KSR130841:KSR130852 LCN130841:LCN130852 LMJ130841:LMJ130852 LWF130841:LWF130852 MGB130841:MGB130852 MPX130841:MPX130852 MZT130841:MZT130852 NJP130841:NJP130852 NTL130841:NTL130852 ODH130841:ODH130852 OND130841:OND130852 OWZ130841:OWZ130852 PGV130841:PGV130852 PQR130841:PQR130852 QAN130841:QAN130852 QKJ130841:QKJ130852 QUF130841:QUF130852 REB130841:REB130852 RNX130841:RNX130852 RXT130841:RXT130852 SHP130841:SHP130852 SRL130841:SRL130852 TBH130841:TBH130852 TLD130841:TLD130852 TUZ130841:TUZ130852 UEV130841:UEV130852 UOR130841:UOR130852 UYN130841:UYN130852 VIJ130841:VIJ130852 VSF130841:VSF130852 WCB130841:WCB130852 WLX130841:WLX130852 WVT130841:WVT130852 L196377:L196388 JH196377:JH196388 TD196377:TD196388 ACZ196377:ACZ196388 AMV196377:AMV196388 AWR196377:AWR196388 BGN196377:BGN196388 BQJ196377:BQJ196388 CAF196377:CAF196388 CKB196377:CKB196388 CTX196377:CTX196388 DDT196377:DDT196388 DNP196377:DNP196388 DXL196377:DXL196388 EHH196377:EHH196388 ERD196377:ERD196388 FAZ196377:FAZ196388 FKV196377:FKV196388 FUR196377:FUR196388 GEN196377:GEN196388 GOJ196377:GOJ196388 GYF196377:GYF196388 HIB196377:HIB196388 HRX196377:HRX196388 IBT196377:IBT196388 ILP196377:ILP196388 IVL196377:IVL196388 JFH196377:JFH196388 JPD196377:JPD196388 JYZ196377:JYZ196388 KIV196377:KIV196388 KSR196377:KSR196388 LCN196377:LCN196388 LMJ196377:LMJ196388 LWF196377:LWF196388 MGB196377:MGB196388 MPX196377:MPX196388 MZT196377:MZT196388 NJP196377:NJP196388 NTL196377:NTL196388 ODH196377:ODH196388 OND196377:OND196388 OWZ196377:OWZ196388 PGV196377:PGV196388 PQR196377:PQR196388 QAN196377:QAN196388 QKJ196377:QKJ196388 QUF196377:QUF196388 REB196377:REB196388 RNX196377:RNX196388 RXT196377:RXT196388 SHP196377:SHP196388 SRL196377:SRL196388 TBH196377:TBH196388 TLD196377:TLD196388 TUZ196377:TUZ196388 UEV196377:UEV196388 UOR196377:UOR196388 UYN196377:UYN196388 VIJ196377:VIJ196388 VSF196377:VSF196388 WCB196377:WCB196388 WLX196377:WLX196388 WVT196377:WVT196388 L261913:L261924 JH261913:JH261924 TD261913:TD261924 ACZ261913:ACZ261924 AMV261913:AMV261924 AWR261913:AWR261924 BGN261913:BGN261924 BQJ261913:BQJ261924 CAF261913:CAF261924 CKB261913:CKB261924 CTX261913:CTX261924 DDT261913:DDT261924 DNP261913:DNP261924 DXL261913:DXL261924 EHH261913:EHH261924 ERD261913:ERD261924 FAZ261913:FAZ261924 FKV261913:FKV261924 FUR261913:FUR261924 GEN261913:GEN261924 GOJ261913:GOJ261924 GYF261913:GYF261924 HIB261913:HIB261924 HRX261913:HRX261924 IBT261913:IBT261924 ILP261913:ILP261924 IVL261913:IVL261924 JFH261913:JFH261924 JPD261913:JPD261924 JYZ261913:JYZ261924 KIV261913:KIV261924 KSR261913:KSR261924 LCN261913:LCN261924 LMJ261913:LMJ261924 LWF261913:LWF261924 MGB261913:MGB261924 MPX261913:MPX261924 MZT261913:MZT261924 NJP261913:NJP261924 NTL261913:NTL261924 ODH261913:ODH261924 OND261913:OND261924 OWZ261913:OWZ261924 PGV261913:PGV261924 PQR261913:PQR261924 QAN261913:QAN261924 QKJ261913:QKJ261924 QUF261913:QUF261924 REB261913:REB261924 RNX261913:RNX261924 RXT261913:RXT261924 SHP261913:SHP261924 SRL261913:SRL261924 TBH261913:TBH261924 TLD261913:TLD261924 TUZ261913:TUZ261924 UEV261913:UEV261924 UOR261913:UOR261924 UYN261913:UYN261924 VIJ261913:VIJ261924 VSF261913:VSF261924 WCB261913:WCB261924 WLX261913:WLX261924 WVT261913:WVT261924 L327449:L327460 JH327449:JH327460 TD327449:TD327460 ACZ327449:ACZ327460 AMV327449:AMV327460 AWR327449:AWR327460 BGN327449:BGN327460 BQJ327449:BQJ327460 CAF327449:CAF327460 CKB327449:CKB327460 CTX327449:CTX327460 DDT327449:DDT327460 DNP327449:DNP327460 DXL327449:DXL327460 EHH327449:EHH327460 ERD327449:ERD327460 FAZ327449:FAZ327460 FKV327449:FKV327460 FUR327449:FUR327460 GEN327449:GEN327460 GOJ327449:GOJ327460 GYF327449:GYF327460 HIB327449:HIB327460 HRX327449:HRX327460 IBT327449:IBT327460 ILP327449:ILP327460 IVL327449:IVL327460 JFH327449:JFH327460 JPD327449:JPD327460 JYZ327449:JYZ327460 KIV327449:KIV327460 KSR327449:KSR327460 LCN327449:LCN327460 LMJ327449:LMJ327460 LWF327449:LWF327460 MGB327449:MGB327460 MPX327449:MPX327460 MZT327449:MZT327460 NJP327449:NJP327460 NTL327449:NTL327460 ODH327449:ODH327460 OND327449:OND327460 OWZ327449:OWZ327460 PGV327449:PGV327460 PQR327449:PQR327460 QAN327449:QAN327460 QKJ327449:QKJ327460 QUF327449:QUF327460 REB327449:REB327460 RNX327449:RNX327460 RXT327449:RXT327460 SHP327449:SHP327460 SRL327449:SRL327460 TBH327449:TBH327460 TLD327449:TLD327460 TUZ327449:TUZ327460 UEV327449:UEV327460 UOR327449:UOR327460 UYN327449:UYN327460 VIJ327449:VIJ327460 VSF327449:VSF327460 WCB327449:WCB327460 WLX327449:WLX327460 WVT327449:WVT327460 L392985:L392996 JH392985:JH392996 TD392985:TD392996 ACZ392985:ACZ392996 AMV392985:AMV392996 AWR392985:AWR392996 BGN392985:BGN392996 BQJ392985:BQJ392996 CAF392985:CAF392996 CKB392985:CKB392996 CTX392985:CTX392996 DDT392985:DDT392996 DNP392985:DNP392996 DXL392985:DXL392996 EHH392985:EHH392996 ERD392985:ERD392996 FAZ392985:FAZ392996 FKV392985:FKV392996 FUR392985:FUR392996 GEN392985:GEN392996 GOJ392985:GOJ392996 GYF392985:GYF392996 HIB392985:HIB392996 HRX392985:HRX392996 IBT392985:IBT392996 ILP392985:ILP392996 IVL392985:IVL392996 JFH392985:JFH392996 JPD392985:JPD392996 JYZ392985:JYZ392996 KIV392985:KIV392996 KSR392985:KSR392996 LCN392985:LCN392996 LMJ392985:LMJ392996 LWF392985:LWF392996 MGB392985:MGB392996 MPX392985:MPX392996 MZT392985:MZT392996 NJP392985:NJP392996 NTL392985:NTL392996 ODH392985:ODH392996 OND392985:OND392996 OWZ392985:OWZ392996 PGV392985:PGV392996 PQR392985:PQR392996 QAN392985:QAN392996 QKJ392985:QKJ392996 QUF392985:QUF392996 REB392985:REB392996 RNX392985:RNX392996 RXT392985:RXT392996 SHP392985:SHP392996 SRL392985:SRL392996 TBH392985:TBH392996 TLD392985:TLD392996 TUZ392985:TUZ392996 UEV392985:UEV392996 UOR392985:UOR392996 UYN392985:UYN392996 VIJ392985:VIJ392996 VSF392985:VSF392996 WCB392985:WCB392996 WLX392985:WLX392996 WVT392985:WVT392996 L458521:L458532 JH458521:JH458532 TD458521:TD458532 ACZ458521:ACZ458532 AMV458521:AMV458532 AWR458521:AWR458532 BGN458521:BGN458532 BQJ458521:BQJ458532 CAF458521:CAF458532 CKB458521:CKB458532 CTX458521:CTX458532 DDT458521:DDT458532 DNP458521:DNP458532 DXL458521:DXL458532 EHH458521:EHH458532 ERD458521:ERD458532 FAZ458521:FAZ458532 FKV458521:FKV458532 FUR458521:FUR458532 GEN458521:GEN458532 GOJ458521:GOJ458532 GYF458521:GYF458532 HIB458521:HIB458532 HRX458521:HRX458532 IBT458521:IBT458532 ILP458521:ILP458532 IVL458521:IVL458532 JFH458521:JFH458532 JPD458521:JPD458532 JYZ458521:JYZ458532 KIV458521:KIV458532 KSR458521:KSR458532 LCN458521:LCN458532 LMJ458521:LMJ458532 LWF458521:LWF458532 MGB458521:MGB458532 MPX458521:MPX458532 MZT458521:MZT458532 NJP458521:NJP458532 NTL458521:NTL458532 ODH458521:ODH458532 OND458521:OND458532 OWZ458521:OWZ458532 PGV458521:PGV458532 PQR458521:PQR458532 QAN458521:QAN458532 QKJ458521:QKJ458532 QUF458521:QUF458532 REB458521:REB458532 RNX458521:RNX458532 RXT458521:RXT458532 SHP458521:SHP458532 SRL458521:SRL458532 TBH458521:TBH458532 TLD458521:TLD458532 TUZ458521:TUZ458532 UEV458521:UEV458532 UOR458521:UOR458532 UYN458521:UYN458532 VIJ458521:VIJ458532 VSF458521:VSF458532 WCB458521:WCB458532 WLX458521:WLX458532 WVT458521:WVT458532 L524057:L524068 JH524057:JH524068 TD524057:TD524068 ACZ524057:ACZ524068 AMV524057:AMV524068 AWR524057:AWR524068 BGN524057:BGN524068 BQJ524057:BQJ524068 CAF524057:CAF524068 CKB524057:CKB524068 CTX524057:CTX524068 DDT524057:DDT524068 DNP524057:DNP524068 DXL524057:DXL524068 EHH524057:EHH524068 ERD524057:ERD524068 FAZ524057:FAZ524068 FKV524057:FKV524068 FUR524057:FUR524068 GEN524057:GEN524068 GOJ524057:GOJ524068 GYF524057:GYF524068 HIB524057:HIB524068 HRX524057:HRX524068 IBT524057:IBT524068 ILP524057:ILP524068 IVL524057:IVL524068 JFH524057:JFH524068 JPD524057:JPD524068 JYZ524057:JYZ524068 KIV524057:KIV524068 KSR524057:KSR524068 LCN524057:LCN524068 LMJ524057:LMJ524068 LWF524057:LWF524068 MGB524057:MGB524068 MPX524057:MPX524068 MZT524057:MZT524068 NJP524057:NJP524068 NTL524057:NTL524068 ODH524057:ODH524068 OND524057:OND524068 OWZ524057:OWZ524068 PGV524057:PGV524068 PQR524057:PQR524068 QAN524057:QAN524068 QKJ524057:QKJ524068 QUF524057:QUF524068 REB524057:REB524068 RNX524057:RNX524068 RXT524057:RXT524068 SHP524057:SHP524068 SRL524057:SRL524068 TBH524057:TBH524068 TLD524057:TLD524068 TUZ524057:TUZ524068 UEV524057:UEV524068 UOR524057:UOR524068 UYN524057:UYN524068 VIJ524057:VIJ524068 VSF524057:VSF524068 WCB524057:WCB524068 WLX524057:WLX524068 WVT524057:WVT524068 L589593:L589604 JH589593:JH589604 TD589593:TD589604 ACZ589593:ACZ589604 AMV589593:AMV589604 AWR589593:AWR589604 BGN589593:BGN589604 BQJ589593:BQJ589604 CAF589593:CAF589604 CKB589593:CKB589604 CTX589593:CTX589604 DDT589593:DDT589604 DNP589593:DNP589604 DXL589593:DXL589604 EHH589593:EHH589604 ERD589593:ERD589604 FAZ589593:FAZ589604 FKV589593:FKV589604 FUR589593:FUR589604 GEN589593:GEN589604 GOJ589593:GOJ589604 GYF589593:GYF589604 HIB589593:HIB589604 HRX589593:HRX589604 IBT589593:IBT589604 ILP589593:ILP589604 IVL589593:IVL589604 JFH589593:JFH589604 JPD589593:JPD589604 JYZ589593:JYZ589604 KIV589593:KIV589604 KSR589593:KSR589604 LCN589593:LCN589604 LMJ589593:LMJ589604 LWF589593:LWF589604 MGB589593:MGB589604 MPX589593:MPX589604 MZT589593:MZT589604 NJP589593:NJP589604 NTL589593:NTL589604 ODH589593:ODH589604 OND589593:OND589604 OWZ589593:OWZ589604 PGV589593:PGV589604 PQR589593:PQR589604 QAN589593:QAN589604 QKJ589593:QKJ589604 QUF589593:QUF589604 REB589593:REB589604 RNX589593:RNX589604 RXT589593:RXT589604 SHP589593:SHP589604 SRL589593:SRL589604 TBH589593:TBH589604 TLD589593:TLD589604 TUZ589593:TUZ589604 UEV589593:UEV589604 UOR589593:UOR589604 UYN589593:UYN589604 VIJ589593:VIJ589604 VSF589593:VSF589604 WCB589593:WCB589604 WLX589593:WLX589604 WVT589593:WVT589604 L655129:L655140 JH655129:JH655140 TD655129:TD655140 ACZ655129:ACZ655140 AMV655129:AMV655140 AWR655129:AWR655140 BGN655129:BGN655140 BQJ655129:BQJ655140 CAF655129:CAF655140 CKB655129:CKB655140 CTX655129:CTX655140 DDT655129:DDT655140 DNP655129:DNP655140 DXL655129:DXL655140 EHH655129:EHH655140 ERD655129:ERD655140 FAZ655129:FAZ655140 FKV655129:FKV655140 FUR655129:FUR655140 GEN655129:GEN655140 GOJ655129:GOJ655140 GYF655129:GYF655140 HIB655129:HIB655140 HRX655129:HRX655140 IBT655129:IBT655140 ILP655129:ILP655140 IVL655129:IVL655140 JFH655129:JFH655140 JPD655129:JPD655140 JYZ655129:JYZ655140 KIV655129:KIV655140 KSR655129:KSR655140 LCN655129:LCN655140 LMJ655129:LMJ655140 LWF655129:LWF655140 MGB655129:MGB655140 MPX655129:MPX655140 MZT655129:MZT655140 NJP655129:NJP655140 NTL655129:NTL655140 ODH655129:ODH655140 OND655129:OND655140 OWZ655129:OWZ655140 PGV655129:PGV655140 PQR655129:PQR655140 QAN655129:QAN655140 QKJ655129:QKJ655140 QUF655129:QUF655140 REB655129:REB655140 RNX655129:RNX655140 RXT655129:RXT655140 SHP655129:SHP655140 SRL655129:SRL655140 TBH655129:TBH655140 TLD655129:TLD655140 TUZ655129:TUZ655140 UEV655129:UEV655140 UOR655129:UOR655140 UYN655129:UYN655140 VIJ655129:VIJ655140 VSF655129:VSF655140 WCB655129:WCB655140 WLX655129:WLX655140 WVT655129:WVT655140 L720665:L720676 JH720665:JH720676 TD720665:TD720676 ACZ720665:ACZ720676 AMV720665:AMV720676 AWR720665:AWR720676 BGN720665:BGN720676 BQJ720665:BQJ720676 CAF720665:CAF720676 CKB720665:CKB720676 CTX720665:CTX720676 DDT720665:DDT720676 DNP720665:DNP720676 DXL720665:DXL720676 EHH720665:EHH720676 ERD720665:ERD720676 FAZ720665:FAZ720676 FKV720665:FKV720676 FUR720665:FUR720676 GEN720665:GEN720676 GOJ720665:GOJ720676 GYF720665:GYF720676 HIB720665:HIB720676 HRX720665:HRX720676 IBT720665:IBT720676 ILP720665:ILP720676 IVL720665:IVL720676 JFH720665:JFH720676 JPD720665:JPD720676 JYZ720665:JYZ720676 KIV720665:KIV720676 KSR720665:KSR720676 LCN720665:LCN720676 LMJ720665:LMJ720676 LWF720665:LWF720676 MGB720665:MGB720676 MPX720665:MPX720676 MZT720665:MZT720676 NJP720665:NJP720676 NTL720665:NTL720676 ODH720665:ODH720676 OND720665:OND720676 OWZ720665:OWZ720676 PGV720665:PGV720676 PQR720665:PQR720676 QAN720665:QAN720676 QKJ720665:QKJ720676 QUF720665:QUF720676 REB720665:REB720676 RNX720665:RNX720676 RXT720665:RXT720676 SHP720665:SHP720676 SRL720665:SRL720676 TBH720665:TBH720676 TLD720665:TLD720676 TUZ720665:TUZ720676 UEV720665:UEV720676 UOR720665:UOR720676 UYN720665:UYN720676 VIJ720665:VIJ720676 VSF720665:VSF720676 WCB720665:WCB720676 WLX720665:WLX720676 WVT720665:WVT720676 L786201:L786212 JH786201:JH786212 TD786201:TD786212 ACZ786201:ACZ786212 AMV786201:AMV786212 AWR786201:AWR786212 BGN786201:BGN786212 BQJ786201:BQJ786212 CAF786201:CAF786212 CKB786201:CKB786212 CTX786201:CTX786212 DDT786201:DDT786212 DNP786201:DNP786212 DXL786201:DXL786212 EHH786201:EHH786212 ERD786201:ERD786212 FAZ786201:FAZ786212 FKV786201:FKV786212 FUR786201:FUR786212 GEN786201:GEN786212 GOJ786201:GOJ786212 GYF786201:GYF786212 HIB786201:HIB786212 HRX786201:HRX786212 IBT786201:IBT786212 ILP786201:ILP786212 IVL786201:IVL786212 JFH786201:JFH786212 JPD786201:JPD786212 JYZ786201:JYZ786212 KIV786201:KIV786212 KSR786201:KSR786212 LCN786201:LCN786212 LMJ786201:LMJ786212 LWF786201:LWF786212 MGB786201:MGB786212 MPX786201:MPX786212 MZT786201:MZT786212 NJP786201:NJP786212 NTL786201:NTL786212 ODH786201:ODH786212 OND786201:OND786212 OWZ786201:OWZ786212 PGV786201:PGV786212 PQR786201:PQR786212 QAN786201:QAN786212 QKJ786201:QKJ786212 QUF786201:QUF786212 REB786201:REB786212 RNX786201:RNX786212 RXT786201:RXT786212 SHP786201:SHP786212 SRL786201:SRL786212 TBH786201:TBH786212 TLD786201:TLD786212 TUZ786201:TUZ786212 UEV786201:UEV786212 UOR786201:UOR786212 UYN786201:UYN786212 VIJ786201:VIJ786212 VSF786201:VSF786212 WCB786201:WCB786212 WLX786201:WLX786212 WVT786201:WVT786212 L851737:L851748 JH851737:JH851748 TD851737:TD851748 ACZ851737:ACZ851748 AMV851737:AMV851748 AWR851737:AWR851748 BGN851737:BGN851748 BQJ851737:BQJ851748 CAF851737:CAF851748 CKB851737:CKB851748 CTX851737:CTX851748 DDT851737:DDT851748 DNP851737:DNP851748 DXL851737:DXL851748 EHH851737:EHH851748 ERD851737:ERD851748 FAZ851737:FAZ851748 FKV851737:FKV851748 FUR851737:FUR851748 GEN851737:GEN851748 GOJ851737:GOJ851748 GYF851737:GYF851748 HIB851737:HIB851748 HRX851737:HRX851748 IBT851737:IBT851748 ILP851737:ILP851748 IVL851737:IVL851748 JFH851737:JFH851748 JPD851737:JPD851748 JYZ851737:JYZ851748 KIV851737:KIV851748 KSR851737:KSR851748 LCN851737:LCN851748 LMJ851737:LMJ851748 LWF851737:LWF851748 MGB851737:MGB851748 MPX851737:MPX851748 MZT851737:MZT851748 NJP851737:NJP851748 NTL851737:NTL851748 ODH851737:ODH851748 OND851737:OND851748 OWZ851737:OWZ851748 PGV851737:PGV851748 PQR851737:PQR851748 QAN851737:QAN851748 QKJ851737:QKJ851748 QUF851737:QUF851748 REB851737:REB851748 RNX851737:RNX851748 RXT851737:RXT851748 SHP851737:SHP851748 SRL851737:SRL851748 TBH851737:TBH851748 TLD851737:TLD851748 TUZ851737:TUZ851748 UEV851737:UEV851748 UOR851737:UOR851748 UYN851737:UYN851748 VIJ851737:VIJ851748 VSF851737:VSF851748 WCB851737:WCB851748 WLX851737:WLX851748 WVT851737:WVT851748 L917273:L917284 JH917273:JH917284 TD917273:TD917284 ACZ917273:ACZ917284 AMV917273:AMV917284 AWR917273:AWR917284 BGN917273:BGN917284 BQJ917273:BQJ917284 CAF917273:CAF917284 CKB917273:CKB917284 CTX917273:CTX917284 DDT917273:DDT917284 DNP917273:DNP917284 DXL917273:DXL917284 EHH917273:EHH917284 ERD917273:ERD917284 FAZ917273:FAZ917284 FKV917273:FKV917284 FUR917273:FUR917284 GEN917273:GEN917284 GOJ917273:GOJ917284 GYF917273:GYF917284 HIB917273:HIB917284 HRX917273:HRX917284 IBT917273:IBT917284 ILP917273:ILP917284 IVL917273:IVL917284 JFH917273:JFH917284 JPD917273:JPD917284 JYZ917273:JYZ917284 KIV917273:KIV917284 KSR917273:KSR917284 LCN917273:LCN917284 LMJ917273:LMJ917284 LWF917273:LWF917284 MGB917273:MGB917284 MPX917273:MPX917284 MZT917273:MZT917284 NJP917273:NJP917284 NTL917273:NTL917284 ODH917273:ODH917284 OND917273:OND917284 OWZ917273:OWZ917284 PGV917273:PGV917284 PQR917273:PQR917284 QAN917273:QAN917284 QKJ917273:QKJ917284 QUF917273:QUF917284 REB917273:REB917284 RNX917273:RNX917284 RXT917273:RXT917284 SHP917273:SHP917284 SRL917273:SRL917284 TBH917273:TBH917284 TLD917273:TLD917284 TUZ917273:TUZ917284 UEV917273:UEV917284 UOR917273:UOR917284 UYN917273:UYN917284 VIJ917273:VIJ917284 VSF917273:VSF917284 WCB917273:WCB917284 WLX917273:WLX917284 WVT917273:WVT917284 L982809:L982820 JH982809:JH982820 TD982809:TD982820 ACZ982809:ACZ982820 AMV982809:AMV982820 AWR982809:AWR982820 BGN982809:BGN982820 BQJ982809:BQJ982820 CAF982809:CAF982820 CKB982809:CKB982820 CTX982809:CTX982820 DDT982809:DDT982820 DNP982809:DNP982820 DXL982809:DXL982820 EHH982809:EHH982820 ERD982809:ERD982820 FAZ982809:FAZ982820 FKV982809:FKV982820 FUR982809:FUR982820 GEN982809:GEN982820 GOJ982809:GOJ982820 GYF982809:GYF982820 HIB982809:HIB982820 HRX982809:HRX982820 IBT982809:IBT982820 ILP982809:ILP982820 IVL982809:IVL982820 JFH982809:JFH982820 JPD982809:JPD982820 JYZ982809:JYZ982820 KIV982809:KIV982820 KSR982809:KSR982820 LCN982809:LCN982820 LMJ982809:LMJ982820 LWF982809:LWF982820 MGB982809:MGB982820 MPX982809:MPX982820 MZT982809:MZT982820 NJP982809:NJP982820 NTL982809:NTL982820 ODH982809:ODH982820 OND982809:OND982820 OWZ982809:OWZ982820 PGV982809:PGV982820 PQR982809:PQR982820 QAN982809:QAN982820 QKJ982809:QKJ982820 QUF982809:QUF982820 REB982809:REB982820 RNX982809:RNX982820 RXT982809:RXT982820 SHP982809:SHP982820 SRL982809:SRL982820 TBH982809:TBH982820 TLD982809:TLD982820 TUZ982809:TUZ982820 UEV982809:UEV982820 UOR982809:UOR982820 UYN982809:UYN982820 VIJ982809:VIJ982820 VSF982809:VSF982820 WCB982809:WCB982820 WLX982809:WLX982820 WVT982809:WVT982820 G65305:H65316 JC65305:JD65316 SY65305:SZ65316 ACU65305:ACV65316 AMQ65305:AMR65316 AWM65305:AWN65316 BGI65305:BGJ65316 BQE65305:BQF65316 CAA65305:CAB65316 CJW65305:CJX65316 CTS65305:CTT65316 DDO65305:DDP65316 DNK65305:DNL65316 DXG65305:DXH65316 EHC65305:EHD65316 EQY65305:EQZ65316 FAU65305:FAV65316 FKQ65305:FKR65316 FUM65305:FUN65316 GEI65305:GEJ65316 GOE65305:GOF65316 GYA65305:GYB65316 HHW65305:HHX65316 HRS65305:HRT65316 IBO65305:IBP65316 ILK65305:ILL65316 IVG65305:IVH65316 JFC65305:JFD65316 JOY65305:JOZ65316 JYU65305:JYV65316 KIQ65305:KIR65316 KSM65305:KSN65316 LCI65305:LCJ65316 LME65305:LMF65316 LWA65305:LWB65316 MFW65305:MFX65316 MPS65305:MPT65316 MZO65305:MZP65316 NJK65305:NJL65316 NTG65305:NTH65316 ODC65305:ODD65316 OMY65305:OMZ65316 OWU65305:OWV65316 PGQ65305:PGR65316 PQM65305:PQN65316 QAI65305:QAJ65316 QKE65305:QKF65316 QUA65305:QUB65316 RDW65305:RDX65316 RNS65305:RNT65316 RXO65305:RXP65316 SHK65305:SHL65316 SRG65305:SRH65316 TBC65305:TBD65316 TKY65305:TKZ65316 TUU65305:TUV65316 UEQ65305:UER65316 UOM65305:UON65316 UYI65305:UYJ65316 VIE65305:VIF65316 VSA65305:VSB65316 WBW65305:WBX65316 WLS65305:WLT65316 WVO65305:WVP65316 G130841:H130852 JC130841:JD130852 SY130841:SZ130852 ACU130841:ACV130852 AMQ130841:AMR130852 AWM130841:AWN130852 BGI130841:BGJ130852 BQE130841:BQF130852 CAA130841:CAB130852 CJW130841:CJX130852 CTS130841:CTT130852 DDO130841:DDP130852 DNK130841:DNL130852 DXG130841:DXH130852 EHC130841:EHD130852 EQY130841:EQZ130852 FAU130841:FAV130852 FKQ130841:FKR130852 FUM130841:FUN130852 GEI130841:GEJ130852 GOE130841:GOF130852 GYA130841:GYB130852 HHW130841:HHX130852 HRS130841:HRT130852 IBO130841:IBP130852 ILK130841:ILL130852 IVG130841:IVH130852 JFC130841:JFD130852 JOY130841:JOZ130852 JYU130841:JYV130852 KIQ130841:KIR130852 KSM130841:KSN130852 LCI130841:LCJ130852 LME130841:LMF130852 LWA130841:LWB130852 MFW130841:MFX130852 MPS130841:MPT130852 MZO130841:MZP130852 NJK130841:NJL130852 NTG130841:NTH130852 ODC130841:ODD130852 OMY130841:OMZ130852 OWU130841:OWV130852 PGQ130841:PGR130852 PQM130841:PQN130852 QAI130841:QAJ130852 QKE130841:QKF130852 QUA130841:QUB130852 RDW130841:RDX130852 RNS130841:RNT130852 RXO130841:RXP130852 SHK130841:SHL130852 SRG130841:SRH130852 TBC130841:TBD130852 TKY130841:TKZ130852 TUU130841:TUV130852 UEQ130841:UER130852 UOM130841:UON130852 UYI130841:UYJ130852 VIE130841:VIF130852 VSA130841:VSB130852 WBW130841:WBX130852 WLS130841:WLT130852 WVO130841:WVP130852 G196377:H196388 JC196377:JD196388 SY196377:SZ196388 ACU196377:ACV196388 AMQ196377:AMR196388 AWM196377:AWN196388 BGI196377:BGJ196388 BQE196377:BQF196388 CAA196377:CAB196388 CJW196377:CJX196388 CTS196377:CTT196388 DDO196377:DDP196388 DNK196377:DNL196388 DXG196377:DXH196388 EHC196377:EHD196388 EQY196377:EQZ196388 FAU196377:FAV196388 FKQ196377:FKR196388 FUM196377:FUN196388 GEI196377:GEJ196388 GOE196377:GOF196388 GYA196377:GYB196388 HHW196377:HHX196388 HRS196377:HRT196388 IBO196377:IBP196388 ILK196377:ILL196388 IVG196377:IVH196388 JFC196377:JFD196388 JOY196377:JOZ196388 JYU196377:JYV196388 KIQ196377:KIR196388 KSM196377:KSN196388 LCI196377:LCJ196388 LME196377:LMF196388 LWA196377:LWB196388 MFW196377:MFX196388 MPS196377:MPT196388 MZO196377:MZP196388 NJK196377:NJL196388 NTG196377:NTH196388 ODC196377:ODD196388 OMY196377:OMZ196388 OWU196377:OWV196388 PGQ196377:PGR196388 PQM196377:PQN196388 QAI196377:QAJ196388 QKE196377:QKF196388 QUA196377:QUB196388 RDW196377:RDX196388 RNS196377:RNT196388 RXO196377:RXP196388 SHK196377:SHL196388 SRG196377:SRH196388 TBC196377:TBD196388 TKY196377:TKZ196388 TUU196377:TUV196388 UEQ196377:UER196388 UOM196377:UON196388 UYI196377:UYJ196388 VIE196377:VIF196388 VSA196377:VSB196388 WBW196377:WBX196388 WLS196377:WLT196388 WVO196377:WVP196388 G261913:H261924 JC261913:JD261924 SY261913:SZ261924 ACU261913:ACV261924 AMQ261913:AMR261924 AWM261913:AWN261924 BGI261913:BGJ261924 BQE261913:BQF261924 CAA261913:CAB261924 CJW261913:CJX261924 CTS261913:CTT261924 DDO261913:DDP261924 DNK261913:DNL261924 DXG261913:DXH261924 EHC261913:EHD261924 EQY261913:EQZ261924 FAU261913:FAV261924 FKQ261913:FKR261924 FUM261913:FUN261924 GEI261913:GEJ261924 GOE261913:GOF261924 GYA261913:GYB261924 HHW261913:HHX261924 HRS261913:HRT261924 IBO261913:IBP261924 ILK261913:ILL261924 IVG261913:IVH261924 JFC261913:JFD261924 JOY261913:JOZ261924 JYU261913:JYV261924 KIQ261913:KIR261924 KSM261913:KSN261924 LCI261913:LCJ261924 LME261913:LMF261924 LWA261913:LWB261924 MFW261913:MFX261924 MPS261913:MPT261924 MZO261913:MZP261924 NJK261913:NJL261924 NTG261913:NTH261924 ODC261913:ODD261924 OMY261913:OMZ261924 OWU261913:OWV261924 PGQ261913:PGR261924 PQM261913:PQN261924 QAI261913:QAJ261924 QKE261913:QKF261924 QUA261913:QUB261924 RDW261913:RDX261924 RNS261913:RNT261924 RXO261913:RXP261924 SHK261913:SHL261924 SRG261913:SRH261924 TBC261913:TBD261924 TKY261913:TKZ261924 TUU261913:TUV261924 UEQ261913:UER261924 UOM261913:UON261924 UYI261913:UYJ261924 VIE261913:VIF261924 VSA261913:VSB261924 WBW261913:WBX261924 WLS261913:WLT261924 WVO261913:WVP261924 G327449:H327460 JC327449:JD327460 SY327449:SZ327460 ACU327449:ACV327460 AMQ327449:AMR327460 AWM327449:AWN327460 BGI327449:BGJ327460 BQE327449:BQF327460 CAA327449:CAB327460 CJW327449:CJX327460 CTS327449:CTT327460 DDO327449:DDP327460 DNK327449:DNL327460 DXG327449:DXH327460 EHC327449:EHD327460 EQY327449:EQZ327460 FAU327449:FAV327460 FKQ327449:FKR327460 FUM327449:FUN327460 GEI327449:GEJ327460 GOE327449:GOF327460 GYA327449:GYB327460 HHW327449:HHX327460 HRS327449:HRT327460 IBO327449:IBP327460 ILK327449:ILL327460 IVG327449:IVH327460 JFC327449:JFD327460 JOY327449:JOZ327460 JYU327449:JYV327460 KIQ327449:KIR327460 KSM327449:KSN327460 LCI327449:LCJ327460 LME327449:LMF327460 LWA327449:LWB327460 MFW327449:MFX327460 MPS327449:MPT327460 MZO327449:MZP327460 NJK327449:NJL327460 NTG327449:NTH327460 ODC327449:ODD327460 OMY327449:OMZ327460 OWU327449:OWV327460 PGQ327449:PGR327460 PQM327449:PQN327460 QAI327449:QAJ327460 QKE327449:QKF327460 QUA327449:QUB327460 RDW327449:RDX327460 RNS327449:RNT327460 RXO327449:RXP327460 SHK327449:SHL327460 SRG327449:SRH327460 TBC327449:TBD327460 TKY327449:TKZ327460 TUU327449:TUV327460 UEQ327449:UER327460 UOM327449:UON327460 UYI327449:UYJ327460 VIE327449:VIF327460 VSA327449:VSB327460 WBW327449:WBX327460 WLS327449:WLT327460 WVO327449:WVP327460 G392985:H392996 JC392985:JD392996 SY392985:SZ392996 ACU392985:ACV392996 AMQ392985:AMR392996 AWM392985:AWN392996 BGI392985:BGJ392996 BQE392985:BQF392996 CAA392985:CAB392996 CJW392985:CJX392996 CTS392985:CTT392996 DDO392985:DDP392996 DNK392985:DNL392996 DXG392985:DXH392996 EHC392985:EHD392996 EQY392985:EQZ392996 FAU392985:FAV392996 FKQ392985:FKR392996 FUM392985:FUN392996 GEI392985:GEJ392996 GOE392985:GOF392996 GYA392985:GYB392996 HHW392985:HHX392996 HRS392985:HRT392996 IBO392985:IBP392996 ILK392985:ILL392996 IVG392985:IVH392996 JFC392985:JFD392996 JOY392985:JOZ392996 JYU392985:JYV392996 KIQ392985:KIR392996 KSM392985:KSN392996 LCI392985:LCJ392996 LME392985:LMF392996 LWA392985:LWB392996 MFW392985:MFX392996 MPS392985:MPT392996 MZO392985:MZP392996 NJK392985:NJL392996 NTG392985:NTH392996 ODC392985:ODD392996 OMY392985:OMZ392996 OWU392985:OWV392996 PGQ392985:PGR392996 PQM392985:PQN392996 QAI392985:QAJ392996 QKE392985:QKF392996 QUA392985:QUB392996 RDW392985:RDX392996 RNS392985:RNT392996 RXO392985:RXP392996 SHK392985:SHL392996 SRG392985:SRH392996 TBC392985:TBD392996 TKY392985:TKZ392996 TUU392985:TUV392996 UEQ392985:UER392996 UOM392985:UON392996 UYI392985:UYJ392996 VIE392985:VIF392996 VSA392985:VSB392996 WBW392985:WBX392996 WLS392985:WLT392996 WVO392985:WVP392996 G458521:H458532 JC458521:JD458532 SY458521:SZ458532 ACU458521:ACV458532 AMQ458521:AMR458532 AWM458521:AWN458532 BGI458521:BGJ458532 BQE458521:BQF458532 CAA458521:CAB458532 CJW458521:CJX458532 CTS458521:CTT458532 DDO458521:DDP458532 DNK458521:DNL458532 DXG458521:DXH458532 EHC458521:EHD458532 EQY458521:EQZ458532 FAU458521:FAV458532 FKQ458521:FKR458532 FUM458521:FUN458532 GEI458521:GEJ458532 GOE458521:GOF458532 GYA458521:GYB458532 HHW458521:HHX458532 HRS458521:HRT458532 IBO458521:IBP458532 ILK458521:ILL458532 IVG458521:IVH458532 JFC458521:JFD458532 JOY458521:JOZ458532 JYU458521:JYV458532 KIQ458521:KIR458532 KSM458521:KSN458532 LCI458521:LCJ458532 LME458521:LMF458532 LWA458521:LWB458532 MFW458521:MFX458532 MPS458521:MPT458532 MZO458521:MZP458532 NJK458521:NJL458532 NTG458521:NTH458532 ODC458521:ODD458532 OMY458521:OMZ458532 OWU458521:OWV458532 PGQ458521:PGR458532 PQM458521:PQN458532 QAI458521:QAJ458532 QKE458521:QKF458532 QUA458521:QUB458532 RDW458521:RDX458532 RNS458521:RNT458532 RXO458521:RXP458532 SHK458521:SHL458532 SRG458521:SRH458532 TBC458521:TBD458532 TKY458521:TKZ458532 TUU458521:TUV458532 UEQ458521:UER458532 UOM458521:UON458532 UYI458521:UYJ458532 VIE458521:VIF458532 VSA458521:VSB458532 WBW458521:WBX458532 WLS458521:WLT458532 WVO458521:WVP458532 G524057:H524068 JC524057:JD524068 SY524057:SZ524068 ACU524057:ACV524068 AMQ524057:AMR524068 AWM524057:AWN524068 BGI524057:BGJ524068 BQE524057:BQF524068 CAA524057:CAB524068 CJW524057:CJX524068 CTS524057:CTT524068 DDO524057:DDP524068 DNK524057:DNL524068 DXG524057:DXH524068 EHC524057:EHD524068 EQY524057:EQZ524068 FAU524057:FAV524068 FKQ524057:FKR524068 FUM524057:FUN524068 GEI524057:GEJ524068 GOE524057:GOF524068 GYA524057:GYB524068 HHW524057:HHX524068 HRS524057:HRT524068 IBO524057:IBP524068 ILK524057:ILL524068 IVG524057:IVH524068 JFC524057:JFD524068 JOY524057:JOZ524068 JYU524057:JYV524068 KIQ524057:KIR524068 KSM524057:KSN524068 LCI524057:LCJ524068 LME524057:LMF524068 LWA524057:LWB524068 MFW524057:MFX524068 MPS524057:MPT524068 MZO524057:MZP524068 NJK524057:NJL524068 NTG524057:NTH524068 ODC524057:ODD524068 OMY524057:OMZ524068 OWU524057:OWV524068 PGQ524057:PGR524068 PQM524057:PQN524068 QAI524057:QAJ524068 QKE524057:QKF524068 QUA524057:QUB524068 RDW524057:RDX524068 RNS524057:RNT524068 RXO524057:RXP524068 SHK524057:SHL524068 SRG524057:SRH524068 TBC524057:TBD524068 TKY524057:TKZ524068 TUU524057:TUV524068 UEQ524057:UER524068 UOM524057:UON524068 UYI524057:UYJ524068 VIE524057:VIF524068 VSA524057:VSB524068 WBW524057:WBX524068 WLS524057:WLT524068 WVO524057:WVP524068 G589593:H589604 JC589593:JD589604 SY589593:SZ589604 ACU589593:ACV589604 AMQ589593:AMR589604 AWM589593:AWN589604 BGI589593:BGJ589604 BQE589593:BQF589604 CAA589593:CAB589604 CJW589593:CJX589604 CTS589593:CTT589604 DDO589593:DDP589604 DNK589593:DNL589604 DXG589593:DXH589604 EHC589593:EHD589604 EQY589593:EQZ589604 FAU589593:FAV589604 FKQ589593:FKR589604 FUM589593:FUN589604 GEI589593:GEJ589604 GOE589593:GOF589604 GYA589593:GYB589604 HHW589593:HHX589604 HRS589593:HRT589604 IBO589593:IBP589604 ILK589593:ILL589604 IVG589593:IVH589604 JFC589593:JFD589604 JOY589593:JOZ589604 JYU589593:JYV589604 KIQ589593:KIR589604 KSM589593:KSN589604 LCI589593:LCJ589604 LME589593:LMF589604 LWA589593:LWB589604 MFW589593:MFX589604 MPS589593:MPT589604 MZO589593:MZP589604 NJK589593:NJL589604 NTG589593:NTH589604 ODC589593:ODD589604 OMY589593:OMZ589604 OWU589593:OWV589604 PGQ589593:PGR589604 PQM589593:PQN589604 QAI589593:QAJ589604 QKE589593:QKF589604 QUA589593:QUB589604 RDW589593:RDX589604 RNS589593:RNT589604 RXO589593:RXP589604 SHK589593:SHL589604 SRG589593:SRH589604 TBC589593:TBD589604 TKY589593:TKZ589604 TUU589593:TUV589604 UEQ589593:UER589604 UOM589593:UON589604 UYI589593:UYJ589604 VIE589593:VIF589604 VSA589593:VSB589604 WBW589593:WBX589604 WLS589593:WLT589604 WVO589593:WVP589604 G655129:H655140 JC655129:JD655140 SY655129:SZ655140 ACU655129:ACV655140 AMQ655129:AMR655140 AWM655129:AWN655140 BGI655129:BGJ655140 BQE655129:BQF655140 CAA655129:CAB655140 CJW655129:CJX655140 CTS655129:CTT655140 DDO655129:DDP655140 DNK655129:DNL655140 DXG655129:DXH655140 EHC655129:EHD655140 EQY655129:EQZ655140 FAU655129:FAV655140 FKQ655129:FKR655140 FUM655129:FUN655140 GEI655129:GEJ655140 GOE655129:GOF655140 GYA655129:GYB655140 HHW655129:HHX655140 HRS655129:HRT655140 IBO655129:IBP655140 ILK655129:ILL655140 IVG655129:IVH655140 JFC655129:JFD655140 JOY655129:JOZ655140 JYU655129:JYV655140 KIQ655129:KIR655140 KSM655129:KSN655140 LCI655129:LCJ655140 LME655129:LMF655140 LWA655129:LWB655140 MFW655129:MFX655140 MPS655129:MPT655140 MZO655129:MZP655140 NJK655129:NJL655140 NTG655129:NTH655140 ODC655129:ODD655140 OMY655129:OMZ655140 OWU655129:OWV655140 PGQ655129:PGR655140 PQM655129:PQN655140 QAI655129:QAJ655140 QKE655129:QKF655140 QUA655129:QUB655140 RDW655129:RDX655140 RNS655129:RNT655140 RXO655129:RXP655140 SHK655129:SHL655140 SRG655129:SRH655140 TBC655129:TBD655140 TKY655129:TKZ655140 TUU655129:TUV655140 UEQ655129:UER655140 UOM655129:UON655140 UYI655129:UYJ655140 VIE655129:VIF655140 VSA655129:VSB655140 WBW655129:WBX655140 WLS655129:WLT655140 WVO655129:WVP655140 G720665:H720676 JC720665:JD720676 SY720665:SZ720676 ACU720665:ACV720676 AMQ720665:AMR720676 AWM720665:AWN720676 BGI720665:BGJ720676 BQE720665:BQF720676 CAA720665:CAB720676 CJW720665:CJX720676 CTS720665:CTT720676 DDO720665:DDP720676 DNK720665:DNL720676 DXG720665:DXH720676 EHC720665:EHD720676 EQY720665:EQZ720676 FAU720665:FAV720676 FKQ720665:FKR720676 FUM720665:FUN720676 GEI720665:GEJ720676 GOE720665:GOF720676 GYA720665:GYB720676 HHW720665:HHX720676 HRS720665:HRT720676 IBO720665:IBP720676 ILK720665:ILL720676 IVG720665:IVH720676 JFC720665:JFD720676 JOY720665:JOZ720676 JYU720665:JYV720676 KIQ720665:KIR720676 KSM720665:KSN720676 LCI720665:LCJ720676 LME720665:LMF720676 LWA720665:LWB720676 MFW720665:MFX720676 MPS720665:MPT720676 MZO720665:MZP720676 NJK720665:NJL720676 NTG720665:NTH720676 ODC720665:ODD720676 OMY720665:OMZ720676 OWU720665:OWV720676 PGQ720665:PGR720676 PQM720665:PQN720676 QAI720665:QAJ720676 QKE720665:QKF720676 QUA720665:QUB720676 RDW720665:RDX720676 RNS720665:RNT720676 RXO720665:RXP720676 SHK720665:SHL720676 SRG720665:SRH720676 TBC720665:TBD720676 TKY720665:TKZ720676 TUU720665:TUV720676 UEQ720665:UER720676 UOM720665:UON720676 UYI720665:UYJ720676 VIE720665:VIF720676 VSA720665:VSB720676 WBW720665:WBX720676 WLS720665:WLT720676 WVO720665:WVP720676 G786201:H786212 JC786201:JD786212 SY786201:SZ786212 ACU786201:ACV786212 AMQ786201:AMR786212 AWM786201:AWN786212 BGI786201:BGJ786212 BQE786201:BQF786212 CAA786201:CAB786212 CJW786201:CJX786212 CTS786201:CTT786212 DDO786201:DDP786212 DNK786201:DNL786212 DXG786201:DXH786212 EHC786201:EHD786212 EQY786201:EQZ786212 FAU786201:FAV786212 FKQ786201:FKR786212 FUM786201:FUN786212 GEI786201:GEJ786212 GOE786201:GOF786212 GYA786201:GYB786212 HHW786201:HHX786212 HRS786201:HRT786212 IBO786201:IBP786212 ILK786201:ILL786212 IVG786201:IVH786212 JFC786201:JFD786212 JOY786201:JOZ786212 JYU786201:JYV786212 KIQ786201:KIR786212 KSM786201:KSN786212 LCI786201:LCJ786212 LME786201:LMF786212 LWA786201:LWB786212 MFW786201:MFX786212 MPS786201:MPT786212 MZO786201:MZP786212 NJK786201:NJL786212 NTG786201:NTH786212 ODC786201:ODD786212 OMY786201:OMZ786212 OWU786201:OWV786212 PGQ786201:PGR786212 PQM786201:PQN786212 QAI786201:QAJ786212 QKE786201:QKF786212 QUA786201:QUB786212 RDW786201:RDX786212 RNS786201:RNT786212 RXO786201:RXP786212 SHK786201:SHL786212 SRG786201:SRH786212 TBC786201:TBD786212 TKY786201:TKZ786212 TUU786201:TUV786212 UEQ786201:UER786212 UOM786201:UON786212 UYI786201:UYJ786212 VIE786201:VIF786212 VSA786201:VSB786212 WBW786201:WBX786212 WLS786201:WLT786212 WVO786201:WVP786212 G851737:H851748 JC851737:JD851748 SY851737:SZ851748 ACU851737:ACV851748 AMQ851737:AMR851748 AWM851737:AWN851748 BGI851737:BGJ851748 BQE851737:BQF851748 CAA851737:CAB851748 CJW851737:CJX851748 CTS851737:CTT851748 DDO851737:DDP851748 DNK851737:DNL851748 DXG851737:DXH851748 EHC851737:EHD851748 EQY851737:EQZ851748 FAU851737:FAV851748 FKQ851737:FKR851748 FUM851737:FUN851748 GEI851737:GEJ851748 GOE851737:GOF851748 GYA851737:GYB851748 HHW851737:HHX851748 HRS851737:HRT851748 IBO851737:IBP851748 ILK851737:ILL851748 IVG851737:IVH851748 JFC851737:JFD851748 JOY851737:JOZ851748 JYU851737:JYV851748 KIQ851737:KIR851748 KSM851737:KSN851748 LCI851737:LCJ851748 LME851737:LMF851748 LWA851737:LWB851748 MFW851737:MFX851748 MPS851737:MPT851748 MZO851737:MZP851748 NJK851737:NJL851748 NTG851737:NTH851748 ODC851737:ODD851748 OMY851737:OMZ851748 OWU851737:OWV851748 PGQ851737:PGR851748 PQM851737:PQN851748 QAI851737:QAJ851748 QKE851737:QKF851748 QUA851737:QUB851748 RDW851737:RDX851748 RNS851737:RNT851748 RXO851737:RXP851748 SHK851737:SHL851748 SRG851737:SRH851748 TBC851737:TBD851748 TKY851737:TKZ851748 TUU851737:TUV851748 UEQ851737:UER851748 UOM851737:UON851748 UYI851737:UYJ851748 VIE851737:VIF851748 VSA851737:VSB851748 WBW851737:WBX851748 WLS851737:WLT851748 WVO851737:WVP851748 G917273:H917284 JC917273:JD917284 SY917273:SZ917284 ACU917273:ACV917284 AMQ917273:AMR917284 AWM917273:AWN917284 BGI917273:BGJ917284 BQE917273:BQF917284 CAA917273:CAB917284 CJW917273:CJX917284 CTS917273:CTT917284 DDO917273:DDP917284 DNK917273:DNL917284 DXG917273:DXH917284 EHC917273:EHD917284 EQY917273:EQZ917284 FAU917273:FAV917284 FKQ917273:FKR917284 FUM917273:FUN917284 GEI917273:GEJ917284 GOE917273:GOF917284 GYA917273:GYB917284 HHW917273:HHX917284 HRS917273:HRT917284 IBO917273:IBP917284 ILK917273:ILL917284 IVG917273:IVH917284 JFC917273:JFD917284 JOY917273:JOZ917284 JYU917273:JYV917284 KIQ917273:KIR917284 KSM917273:KSN917284 LCI917273:LCJ917284 LME917273:LMF917284 LWA917273:LWB917284 MFW917273:MFX917284 MPS917273:MPT917284 MZO917273:MZP917284 NJK917273:NJL917284 NTG917273:NTH917284 ODC917273:ODD917284 OMY917273:OMZ917284 OWU917273:OWV917284 PGQ917273:PGR917284 PQM917273:PQN917284 QAI917273:QAJ917284 QKE917273:QKF917284 QUA917273:QUB917284 RDW917273:RDX917284 RNS917273:RNT917284 RXO917273:RXP917284 SHK917273:SHL917284 SRG917273:SRH917284 TBC917273:TBD917284 TKY917273:TKZ917284 TUU917273:TUV917284 UEQ917273:UER917284 UOM917273:UON917284 UYI917273:UYJ917284 VIE917273:VIF917284 VSA917273:VSB917284 WBW917273:WBX917284 WLS917273:WLT917284 WVO917273:WVP917284 G982809:H982820 JC982809:JD982820 SY982809:SZ982820 ACU982809:ACV982820 AMQ982809:AMR982820 AWM982809:AWN982820 BGI982809:BGJ982820 BQE982809:BQF982820 CAA982809:CAB982820 CJW982809:CJX982820 CTS982809:CTT982820 DDO982809:DDP982820 DNK982809:DNL982820 DXG982809:DXH982820 EHC982809:EHD982820 EQY982809:EQZ982820 FAU982809:FAV982820 FKQ982809:FKR982820 FUM982809:FUN982820 GEI982809:GEJ982820 GOE982809:GOF982820 GYA982809:GYB982820 HHW982809:HHX982820 HRS982809:HRT982820 IBO982809:IBP982820 ILK982809:ILL982820 IVG982809:IVH982820 JFC982809:JFD982820 JOY982809:JOZ982820 JYU982809:JYV982820 KIQ982809:KIR982820 KSM982809:KSN982820 LCI982809:LCJ982820 LME982809:LMF982820 LWA982809:LWB982820 MFW982809:MFX982820 MPS982809:MPT982820 MZO982809:MZP982820 NJK982809:NJL982820 NTG982809:NTH982820 ODC982809:ODD982820 OMY982809:OMZ982820 OWU982809:OWV982820 PGQ982809:PGR982820 PQM982809:PQN982820 QAI982809:QAJ982820 QKE982809:QKF982820 QUA982809:QUB982820 RDW982809:RDX982820 RNS982809:RNT982820 RXO982809:RXP982820 SHK982809:SHL982820 SRG982809:SRH982820 TBC982809:TBD982820 TKY982809:TKZ982820 TUU982809:TUV982820 UEQ982809:UER982820 UOM982809:UON982820 UYI982809:UYJ982820 VIE982809:VIF982820 VSA982809:VSB982820 WBW982809:WBX982820 WLS982809:WLT982820 WVO982809:WVP982820 L65322:L65333 JH65322:JH65333 TD65322:TD65333 ACZ65322:ACZ65333 AMV65322:AMV65333 AWR65322:AWR65333 BGN65322:BGN65333 BQJ65322:BQJ65333 CAF65322:CAF65333 CKB65322:CKB65333 CTX65322:CTX65333 DDT65322:DDT65333 DNP65322:DNP65333 DXL65322:DXL65333 EHH65322:EHH65333 ERD65322:ERD65333 FAZ65322:FAZ65333 FKV65322:FKV65333 FUR65322:FUR65333 GEN65322:GEN65333 GOJ65322:GOJ65333 GYF65322:GYF65333 HIB65322:HIB65333 HRX65322:HRX65333 IBT65322:IBT65333 ILP65322:ILP65333 IVL65322:IVL65333 JFH65322:JFH65333 JPD65322:JPD65333 JYZ65322:JYZ65333 KIV65322:KIV65333 KSR65322:KSR65333 LCN65322:LCN65333 LMJ65322:LMJ65333 LWF65322:LWF65333 MGB65322:MGB65333 MPX65322:MPX65333 MZT65322:MZT65333 NJP65322:NJP65333 NTL65322:NTL65333 ODH65322:ODH65333 OND65322:OND65333 OWZ65322:OWZ65333 PGV65322:PGV65333 PQR65322:PQR65333 QAN65322:QAN65333 QKJ65322:QKJ65333 QUF65322:QUF65333 REB65322:REB65333 RNX65322:RNX65333 RXT65322:RXT65333 SHP65322:SHP65333 SRL65322:SRL65333 TBH65322:TBH65333 TLD65322:TLD65333 TUZ65322:TUZ65333 UEV65322:UEV65333 UOR65322:UOR65333 UYN65322:UYN65333 VIJ65322:VIJ65333 VSF65322:VSF65333 WCB65322:WCB65333 WLX65322:WLX65333 WVT65322:WVT65333 L130858:L130869 JH130858:JH130869 TD130858:TD130869 ACZ130858:ACZ130869 AMV130858:AMV130869 AWR130858:AWR130869 BGN130858:BGN130869 BQJ130858:BQJ130869 CAF130858:CAF130869 CKB130858:CKB130869 CTX130858:CTX130869 DDT130858:DDT130869 DNP130858:DNP130869 DXL130858:DXL130869 EHH130858:EHH130869 ERD130858:ERD130869 FAZ130858:FAZ130869 FKV130858:FKV130869 FUR130858:FUR130869 GEN130858:GEN130869 GOJ130858:GOJ130869 GYF130858:GYF130869 HIB130858:HIB130869 HRX130858:HRX130869 IBT130858:IBT130869 ILP130858:ILP130869 IVL130858:IVL130869 JFH130858:JFH130869 JPD130858:JPD130869 JYZ130858:JYZ130869 KIV130858:KIV130869 KSR130858:KSR130869 LCN130858:LCN130869 LMJ130858:LMJ130869 LWF130858:LWF130869 MGB130858:MGB130869 MPX130858:MPX130869 MZT130858:MZT130869 NJP130858:NJP130869 NTL130858:NTL130869 ODH130858:ODH130869 OND130858:OND130869 OWZ130858:OWZ130869 PGV130858:PGV130869 PQR130858:PQR130869 QAN130858:QAN130869 QKJ130858:QKJ130869 QUF130858:QUF130869 REB130858:REB130869 RNX130858:RNX130869 RXT130858:RXT130869 SHP130858:SHP130869 SRL130858:SRL130869 TBH130858:TBH130869 TLD130858:TLD130869 TUZ130858:TUZ130869 UEV130858:UEV130869 UOR130858:UOR130869 UYN130858:UYN130869 VIJ130858:VIJ130869 VSF130858:VSF130869 WCB130858:WCB130869 WLX130858:WLX130869 WVT130858:WVT130869 L196394:L196405 JH196394:JH196405 TD196394:TD196405 ACZ196394:ACZ196405 AMV196394:AMV196405 AWR196394:AWR196405 BGN196394:BGN196405 BQJ196394:BQJ196405 CAF196394:CAF196405 CKB196394:CKB196405 CTX196394:CTX196405 DDT196394:DDT196405 DNP196394:DNP196405 DXL196394:DXL196405 EHH196394:EHH196405 ERD196394:ERD196405 FAZ196394:FAZ196405 FKV196394:FKV196405 FUR196394:FUR196405 GEN196394:GEN196405 GOJ196394:GOJ196405 GYF196394:GYF196405 HIB196394:HIB196405 HRX196394:HRX196405 IBT196394:IBT196405 ILP196394:ILP196405 IVL196394:IVL196405 JFH196394:JFH196405 JPD196394:JPD196405 JYZ196394:JYZ196405 KIV196394:KIV196405 KSR196394:KSR196405 LCN196394:LCN196405 LMJ196394:LMJ196405 LWF196394:LWF196405 MGB196394:MGB196405 MPX196394:MPX196405 MZT196394:MZT196405 NJP196394:NJP196405 NTL196394:NTL196405 ODH196394:ODH196405 OND196394:OND196405 OWZ196394:OWZ196405 PGV196394:PGV196405 PQR196394:PQR196405 QAN196394:QAN196405 QKJ196394:QKJ196405 QUF196394:QUF196405 REB196394:REB196405 RNX196394:RNX196405 RXT196394:RXT196405 SHP196394:SHP196405 SRL196394:SRL196405 TBH196394:TBH196405 TLD196394:TLD196405 TUZ196394:TUZ196405 UEV196394:UEV196405 UOR196394:UOR196405 UYN196394:UYN196405 VIJ196394:VIJ196405 VSF196394:VSF196405 WCB196394:WCB196405 WLX196394:WLX196405 WVT196394:WVT196405 L261930:L261941 JH261930:JH261941 TD261930:TD261941 ACZ261930:ACZ261941 AMV261930:AMV261941 AWR261930:AWR261941 BGN261930:BGN261941 BQJ261930:BQJ261941 CAF261930:CAF261941 CKB261930:CKB261941 CTX261930:CTX261941 DDT261930:DDT261941 DNP261930:DNP261941 DXL261930:DXL261941 EHH261930:EHH261941 ERD261930:ERD261941 FAZ261930:FAZ261941 FKV261930:FKV261941 FUR261930:FUR261941 GEN261930:GEN261941 GOJ261930:GOJ261941 GYF261930:GYF261941 HIB261930:HIB261941 HRX261930:HRX261941 IBT261930:IBT261941 ILP261930:ILP261941 IVL261930:IVL261941 JFH261930:JFH261941 JPD261930:JPD261941 JYZ261930:JYZ261941 KIV261930:KIV261941 KSR261930:KSR261941 LCN261930:LCN261941 LMJ261930:LMJ261941 LWF261930:LWF261941 MGB261930:MGB261941 MPX261930:MPX261941 MZT261930:MZT261941 NJP261930:NJP261941 NTL261930:NTL261941 ODH261930:ODH261941 OND261930:OND261941 OWZ261930:OWZ261941 PGV261930:PGV261941 PQR261930:PQR261941 QAN261930:QAN261941 QKJ261930:QKJ261941 QUF261930:QUF261941 REB261930:REB261941 RNX261930:RNX261941 RXT261930:RXT261941 SHP261930:SHP261941 SRL261930:SRL261941 TBH261930:TBH261941 TLD261930:TLD261941 TUZ261930:TUZ261941 UEV261930:UEV261941 UOR261930:UOR261941 UYN261930:UYN261941 VIJ261930:VIJ261941 VSF261930:VSF261941 WCB261930:WCB261941 WLX261930:WLX261941 WVT261930:WVT261941 L327466:L327477 JH327466:JH327477 TD327466:TD327477 ACZ327466:ACZ327477 AMV327466:AMV327477 AWR327466:AWR327477 BGN327466:BGN327477 BQJ327466:BQJ327477 CAF327466:CAF327477 CKB327466:CKB327477 CTX327466:CTX327477 DDT327466:DDT327477 DNP327466:DNP327477 DXL327466:DXL327477 EHH327466:EHH327477 ERD327466:ERD327477 FAZ327466:FAZ327477 FKV327466:FKV327477 FUR327466:FUR327477 GEN327466:GEN327477 GOJ327466:GOJ327477 GYF327466:GYF327477 HIB327466:HIB327477 HRX327466:HRX327477 IBT327466:IBT327477 ILP327466:ILP327477 IVL327466:IVL327477 JFH327466:JFH327477 JPD327466:JPD327477 JYZ327466:JYZ327477 KIV327466:KIV327477 KSR327466:KSR327477 LCN327466:LCN327477 LMJ327466:LMJ327477 LWF327466:LWF327477 MGB327466:MGB327477 MPX327466:MPX327477 MZT327466:MZT327477 NJP327466:NJP327477 NTL327466:NTL327477 ODH327466:ODH327477 OND327466:OND327477 OWZ327466:OWZ327477 PGV327466:PGV327477 PQR327466:PQR327477 QAN327466:QAN327477 QKJ327466:QKJ327477 QUF327466:QUF327477 REB327466:REB327477 RNX327466:RNX327477 RXT327466:RXT327477 SHP327466:SHP327477 SRL327466:SRL327477 TBH327466:TBH327477 TLD327466:TLD327477 TUZ327466:TUZ327477 UEV327466:UEV327477 UOR327466:UOR327477 UYN327466:UYN327477 VIJ327466:VIJ327477 VSF327466:VSF327477 WCB327466:WCB327477 WLX327466:WLX327477 WVT327466:WVT327477 L393002:L393013 JH393002:JH393013 TD393002:TD393013 ACZ393002:ACZ393013 AMV393002:AMV393013 AWR393002:AWR393013 BGN393002:BGN393013 BQJ393002:BQJ393013 CAF393002:CAF393013 CKB393002:CKB393013 CTX393002:CTX393013 DDT393002:DDT393013 DNP393002:DNP393013 DXL393002:DXL393013 EHH393002:EHH393013 ERD393002:ERD393013 FAZ393002:FAZ393013 FKV393002:FKV393013 FUR393002:FUR393013 GEN393002:GEN393013 GOJ393002:GOJ393013 GYF393002:GYF393013 HIB393002:HIB393013 HRX393002:HRX393013 IBT393002:IBT393013 ILP393002:ILP393013 IVL393002:IVL393013 JFH393002:JFH393013 JPD393002:JPD393013 JYZ393002:JYZ393013 KIV393002:KIV393013 KSR393002:KSR393013 LCN393002:LCN393013 LMJ393002:LMJ393013 LWF393002:LWF393013 MGB393002:MGB393013 MPX393002:MPX393013 MZT393002:MZT393013 NJP393002:NJP393013 NTL393002:NTL393013 ODH393002:ODH393013 OND393002:OND393013 OWZ393002:OWZ393013 PGV393002:PGV393013 PQR393002:PQR393013 QAN393002:QAN393013 QKJ393002:QKJ393013 QUF393002:QUF393013 REB393002:REB393013 RNX393002:RNX393013 RXT393002:RXT393013 SHP393002:SHP393013 SRL393002:SRL393013 TBH393002:TBH393013 TLD393002:TLD393013 TUZ393002:TUZ393013 UEV393002:UEV393013 UOR393002:UOR393013 UYN393002:UYN393013 VIJ393002:VIJ393013 VSF393002:VSF393013 WCB393002:WCB393013 WLX393002:WLX393013 WVT393002:WVT393013 L458538:L458549 JH458538:JH458549 TD458538:TD458549 ACZ458538:ACZ458549 AMV458538:AMV458549 AWR458538:AWR458549 BGN458538:BGN458549 BQJ458538:BQJ458549 CAF458538:CAF458549 CKB458538:CKB458549 CTX458538:CTX458549 DDT458538:DDT458549 DNP458538:DNP458549 DXL458538:DXL458549 EHH458538:EHH458549 ERD458538:ERD458549 FAZ458538:FAZ458549 FKV458538:FKV458549 FUR458538:FUR458549 GEN458538:GEN458549 GOJ458538:GOJ458549 GYF458538:GYF458549 HIB458538:HIB458549 HRX458538:HRX458549 IBT458538:IBT458549 ILP458538:ILP458549 IVL458538:IVL458549 JFH458538:JFH458549 JPD458538:JPD458549 JYZ458538:JYZ458549 KIV458538:KIV458549 KSR458538:KSR458549 LCN458538:LCN458549 LMJ458538:LMJ458549 LWF458538:LWF458549 MGB458538:MGB458549 MPX458538:MPX458549 MZT458538:MZT458549 NJP458538:NJP458549 NTL458538:NTL458549 ODH458538:ODH458549 OND458538:OND458549 OWZ458538:OWZ458549 PGV458538:PGV458549 PQR458538:PQR458549 QAN458538:QAN458549 QKJ458538:QKJ458549 QUF458538:QUF458549 REB458538:REB458549 RNX458538:RNX458549 RXT458538:RXT458549 SHP458538:SHP458549 SRL458538:SRL458549 TBH458538:TBH458549 TLD458538:TLD458549 TUZ458538:TUZ458549 UEV458538:UEV458549 UOR458538:UOR458549 UYN458538:UYN458549 VIJ458538:VIJ458549 VSF458538:VSF458549 WCB458538:WCB458549 WLX458538:WLX458549 WVT458538:WVT458549 L524074:L524085 JH524074:JH524085 TD524074:TD524085 ACZ524074:ACZ524085 AMV524074:AMV524085 AWR524074:AWR524085 BGN524074:BGN524085 BQJ524074:BQJ524085 CAF524074:CAF524085 CKB524074:CKB524085 CTX524074:CTX524085 DDT524074:DDT524085 DNP524074:DNP524085 DXL524074:DXL524085 EHH524074:EHH524085 ERD524074:ERD524085 FAZ524074:FAZ524085 FKV524074:FKV524085 FUR524074:FUR524085 GEN524074:GEN524085 GOJ524074:GOJ524085 GYF524074:GYF524085 HIB524074:HIB524085 HRX524074:HRX524085 IBT524074:IBT524085 ILP524074:ILP524085 IVL524074:IVL524085 JFH524074:JFH524085 JPD524074:JPD524085 JYZ524074:JYZ524085 KIV524074:KIV524085 KSR524074:KSR524085 LCN524074:LCN524085 LMJ524074:LMJ524085 LWF524074:LWF524085 MGB524074:MGB524085 MPX524074:MPX524085 MZT524074:MZT524085 NJP524074:NJP524085 NTL524074:NTL524085 ODH524074:ODH524085 OND524074:OND524085 OWZ524074:OWZ524085 PGV524074:PGV524085 PQR524074:PQR524085 QAN524074:QAN524085 QKJ524074:QKJ524085 QUF524074:QUF524085 REB524074:REB524085 RNX524074:RNX524085 RXT524074:RXT524085 SHP524074:SHP524085 SRL524074:SRL524085 TBH524074:TBH524085 TLD524074:TLD524085 TUZ524074:TUZ524085 UEV524074:UEV524085 UOR524074:UOR524085 UYN524074:UYN524085 VIJ524074:VIJ524085 VSF524074:VSF524085 WCB524074:WCB524085 WLX524074:WLX524085 WVT524074:WVT524085 L589610:L589621 JH589610:JH589621 TD589610:TD589621 ACZ589610:ACZ589621 AMV589610:AMV589621 AWR589610:AWR589621 BGN589610:BGN589621 BQJ589610:BQJ589621 CAF589610:CAF589621 CKB589610:CKB589621 CTX589610:CTX589621 DDT589610:DDT589621 DNP589610:DNP589621 DXL589610:DXL589621 EHH589610:EHH589621 ERD589610:ERD589621 FAZ589610:FAZ589621 FKV589610:FKV589621 FUR589610:FUR589621 GEN589610:GEN589621 GOJ589610:GOJ589621 GYF589610:GYF589621 HIB589610:HIB589621 HRX589610:HRX589621 IBT589610:IBT589621 ILP589610:ILP589621 IVL589610:IVL589621 JFH589610:JFH589621 JPD589610:JPD589621 JYZ589610:JYZ589621 KIV589610:KIV589621 KSR589610:KSR589621 LCN589610:LCN589621 LMJ589610:LMJ589621 LWF589610:LWF589621 MGB589610:MGB589621 MPX589610:MPX589621 MZT589610:MZT589621 NJP589610:NJP589621 NTL589610:NTL589621 ODH589610:ODH589621 OND589610:OND589621 OWZ589610:OWZ589621 PGV589610:PGV589621 PQR589610:PQR589621 QAN589610:QAN589621 QKJ589610:QKJ589621 QUF589610:QUF589621 REB589610:REB589621 RNX589610:RNX589621 RXT589610:RXT589621 SHP589610:SHP589621 SRL589610:SRL589621 TBH589610:TBH589621 TLD589610:TLD589621 TUZ589610:TUZ589621 UEV589610:UEV589621 UOR589610:UOR589621 UYN589610:UYN589621 VIJ589610:VIJ589621 VSF589610:VSF589621 WCB589610:WCB589621 WLX589610:WLX589621 WVT589610:WVT589621 L655146:L655157 JH655146:JH655157 TD655146:TD655157 ACZ655146:ACZ655157 AMV655146:AMV655157 AWR655146:AWR655157 BGN655146:BGN655157 BQJ655146:BQJ655157 CAF655146:CAF655157 CKB655146:CKB655157 CTX655146:CTX655157 DDT655146:DDT655157 DNP655146:DNP655157 DXL655146:DXL655157 EHH655146:EHH655157 ERD655146:ERD655157 FAZ655146:FAZ655157 FKV655146:FKV655157 FUR655146:FUR655157 GEN655146:GEN655157 GOJ655146:GOJ655157 GYF655146:GYF655157 HIB655146:HIB655157 HRX655146:HRX655157 IBT655146:IBT655157 ILP655146:ILP655157 IVL655146:IVL655157 JFH655146:JFH655157 JPD655146:JPD655157 JYZ655146:JYZ655157 KIV655146:KIV655157 KSR655146:KSR655157 LCN655146:LCN655157 LMJ655146:LMJ655157 LWF655146:LWF655157 MGB655146:MGB655157 MPX655146:MPX655157 MZT655146:MZT655157 NJP655146:NJP655157 NTL655146:NTL655157 ODH655146:ODH655157 OND655146:OND655157 OWZ655146:OWZ655157 PGV655146:PGV655157 PQR655146:PQR655157 QAN655146:QAN655157 QKJ655146:QKJ655157 QUF655146:QUF655157 REB655146:REB655157 RNX655146:RNX655157 RXT655146:RXT655157 SHP655146:SHP655157 SRL655146:SRL655157 TBH655146:TBH655157 TLD655146:TLD655157 TUZ655146:TUZ655157 UEV655146:UEV655157 UOR655146:UOR655157 UYN655146:UYN655157 VIJ655146:VIJ655157 VSF655146:VSF655157 WCB655146:WCB655157 WLX655146:WLX655157 WVT655146:WVT655157 L720682:L720693 JH720682:JH720693 TD720682:TD720693 ACZ720682:ACZ720693 AMV720682:AMV720693 AWR720682:AWR720693 BGN720682:BGN720693 BQJ720682:BQJ720693 CAF720682:CAF720693 CKB720682:CKB720693 CTX720682:CTX720693 DDT720682:DDT720693 DNP720682:DNP720693 DXL720682:DXL720693 EHH720682:EHH720693 ERD720682:ERD720693 FAZ720682:FAZ720693 FKV720682:FKV720693 FUR720682:FUR720693 GEN720682:GEN720693 GOJ720682:GOJ720693 GYF720682:GYF720693 HIB720682:HIB720693 HRX720682:HRX720693 IBT720682:IBT720693 ILP720682:ILP720693 IVL720682:IVL720693 JFH720682:JFH720693 JPD720682:JPD720693 JYZ720682:JYZ720693 KIV720682:KIV720693 KSR720682:KSR720693 LCN720682:LCN720693 LMJ720682:LMJ720693 LWF720682:LWF720693 MGB720682:MGB720693 MPX720682:MPX720693 MZT720682:MZT720693 NJP720682:NJP720693 NTL720682:NTL720693 ODH720682:ODH720693 OND720682:OND720693 OWZ720682:OWZ720693 PGV720682:PGV720693 PQR720682:PQR720693 QAN720682:QAN720693 QKJ720682:QKJ720693 QUF720682:QUF720693 REB720682:REB720693 RNX720682:RNX720693 RXT720682:RXT720693 SHP720682:SHP720693 SRL720682:SRL720693 TBH720682:TBH720693 TLD720682:TLD720693 TUZ720682:TUZ720693 UEV720682:UEV720693 UOR720682:UOR720693 UYN720682:UYN720693 VIJ720682:VIJ720693 VSF720682:VSF720693 WCB720682:WCB720693 WLX720682:WLX720693 WVT720682:WVT720693 L786218:L786229 JH786218:JH786229 TD786218:TD786229 ACZ786218:ACZ786229 AMV786218:AMV786229 AWR786218:AWR786229 BGN786218:BGN786229 BQJ786218:BQJ786229 CAF786218:CAF786229 CKB786218:CKB786229 CTX786218:CTX786229 DDT786218:DDT786229 DNP786218:DNP786229 DXL786218:DXL786229 EHH786218:EHH786229 ERD786218:ERD786229 FAZ786218:FAZ786229 FKV786218:FKV786229 FUR786218:FUR786229 GEN786218:GEN786229 GOJ786218:GOJ786229 GYF786218:GYF786229 HIB786218:HIB786229 HRX786218:HRX786229 IBT786218:IBT786229 ILP786218:ILP786229 IVL786218:IVL786229 JFH786218:JFH786229 JPD786218:JPD786229 JYZ786218:JYZ786229 KIV786218:KIV786229 KSR786218:KSR786229 LCN786218:LCN786229 LMJ786218:LMJ786229 LWF786218:LWF786229 MGB786218:MGB786229 MPX786218:MPX786229 MZT786218:MZT786229 NJP786218:NJP786229 NTL786218:NTL786229 ODH786218:ODH786229 OND786218:OND786229 OWZ786218:OWZ786229 PGV786218:PGV786229 PQR786218:PQR786229 QAN786218:QAN786229 QKJ786218:QKJ786229 QUF786218:QUF786229 REB786218:REB786229 RNX786218:RNX786229 RXT786218:RXT786229 SHP786218:SHP786229 SRL786218:SRL786229 TBH786218:TBH786229 TLD786218:TLD786229 TUZ786218:TUZ786229 UEV786218:UEV786229 UOR786218:UOR786229 UYN786218:UYN786229 VIJ786218:VIJ786229 VSF786218:VSF786229 WCB786218:WCB786229 WLX786218:WLX786229 WVT786218:WVT786229 L851754:L851765 JH851754:JH851765 TD851754:TD851765 ACZ851754:ACZ851765 AMV851754:AMV851765 AWR851754:AWR851765 BGN851754:BGN851765 BQJ851754:BQJ851765 CAF851754:CAF851765 CKB851754:CKB851765 CTX851754:CTX851765 DDT851754:DDT851765 DNP851754:DNP851765 DXL851754:DXL851765 EHH851754:EHH851765 ERD851754:ERD851765 FAZ851754:FAZ851765 FKV851754:FKV851765 FUR851754:FUR851765 GEN851754:GEN851765 GOJ851754:GOJ851765 GYF851754:GYF851765 HIB851754:HIB851765 HRX851754:HRX851765 IBT851754:IBT851765 ILP851754:ILP851765 IVL851754:IVL851765 JFH851754:JFH851765 JPD851754:JPD851765 JYZ851754:JYZ851765 KIV851754:KIV851765 KSR851754:KSR851765 LCN851754:LCN851765 LMJ851754:LMJ851765 LWF851754:LWF851765 MGB851754:MGB851765 MPX851754:MPX851765 MZT851754:MZT851765 NJP851754:NJP851765 NTL851754:NTL851765 ODH851754:ODH851765 OND851754:OND851765 OWZ851754:OWZ851765 PGV851754:PGV851765 PQR851754:PQR851765 QAN851754:QAN851765 QKJ851754:QKJ851765 QUF851754:QUF851765 REB851754:REB851765 RNX851754:RNX851765 RXT851754:RXT851765 SHP851754:SHP851765 SRL851754:SRL851765 TBH851754:TBH851765 TLD851754:TLD851765 TUZ851754:TUZ851765 UEV851754:UEV851765 UOR851754:UOR851765 UYN851754:UYN851765 VIJ851754:VIJ851765 VSF851754:VSF851765 WCB851754:WCB851765 WLX851754:WLX851765 WVT851754:WVT851765 L917290:L917301 JH917290:JH917301 TD917290:TD917301 ACZ917290:ACZ917301 AMV917290:AMV917301 AWR917290:AWR917301 BGN917290:BGN917301 BQJ917290:BQJ917301 CAF917290:CAF917301 CKB917290:CKB917301 CTX917290:CTX917301 DDT917290:DDT917301 DNP917290:DNP917301 DXL917290:DXL917301 EHH917290:EHH917301 ERD917290:ERD917301 FAZ917290:FAZ917301 FKV917290:FKV917301 FUR917290:FUR917301 GEN917290:GEN917301 GOJ917290:GOJ917301 GYF917290:GYF917301 HIB917290:HIB917301 HRX917290:HRX917301 IBT917290:IBT917301 ILP917290:ILP917301 IVL917290:IVL917301 JFH917290:JFH917301 JPD917290:JPD917301 JYZ917290:JYZ917301 KIV917290:KIV917301 KSR917290:KSR917301 LCN917290:LCN917301 LMJ917290:LMJ917301 LWF917290:LWF917301 MGB917290:MGB917301 MPX917290:MPX917301 MZT917290:MZT917301 NJP917290:NJP917301 NTL917290:NTL917301 ODH917290:ODH917301 OND917290:OND917301 OWZ917290:OWZ917301 PGV917290:PGV917301 PQR917290:PQR917301 QAN917290:QAN917301 QKJ917290:QKJ917301 QUF917290:QUF917301 REB917290:REB917301 RNX917290:RNX917301 RXT917290:RXT917301 SHP917290:SHP917301 SRL917290:SRL917301 TBH917290:TBH917301 TLD917290:TLD917301 TUZ917290:TUZ917301 UEV917290:UEV917301 UOR917290:UOR917301 UYN917290:UYN917301 VIJ917290:VIJ917301 VSF917290:VSF917301 WCB917290:WCB917301 WLX917290:WLX917301 WVT917290:WVT917301 L982826:L982837 JH982826:JH982837 TD982826:TD982837 ACZ982826:ACZ982837 AMV982826:AMV982837 AWR982826:AWR982837 BGN982826:BGN982837 BQJ982826:BQJ982837 CAF982826:CAF982837 CKB982826:CKB982837 CTX982826:CTX982837 DDT982826:DDT982837 DNP982826:DNP982837 DXL982826:DXL982837 EHH982826:EHH982837 ERD982826:ERD982837 FAZ982826:FAZ982837 FKV982826:FKV982837 FUR982826:FUR982837 GEN982826:GEN982837 GOJ982826:GOJ982837 GYF982826:GYF982837 HIB982826:HIB982837 HRX982826:HRX982837 IBT982826:IBT982837 ILP982826:ILP982837 IVL982826:IVL982837 JFH982826:JFH982837 JPD982826:JPD982837 JYZ982826:JYZ982837 KIV982826:KIV982837 KSR982826:KSR982837 LCN982826:LCN982837 LMJ982826:LMJ982837 LWF982826:LWF982837 MGB982826:MGB982837 MPX982826:MPX982837 MZT982826:MZT982837 NJP982826:NJP982837 NTL982826:NTL982837 ODH982826:ODH982837 OND982826:OND982837 OWZ982826:OWZ982837 PGV982826:PGV982837 PQR982826:PQR982837 QAN982826:QAN982837 QKJ982826:QKJ982837 QUF982826:QUF982837 REB982826:REB982837 RNX982826:RNX982837 RXT982826:RXT982837 SHP982826:SHP982837 SRL982826:SRL982837 TBH982826:TBH982837 TLD982826:TLD982837 TUZ982826:TUZ982837 UEV982826:UEV982837 UOR982826:UOR982837 UYN982826:UYN982837 VIJ982826:VIJ982837 VSF982826:VSF982837 WCB982826:WCB982837 WLX982826:WLX982837 WVT982826:WVT982837">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8"/>
  <sheetViews>
    <sheetView workbookViewId="0">
      <selection sqref="A1:XFD1048576"/>
    </sheetView>
  </sheetViews>
  <sheetFormatPr defaultRowHeight="13.5"/>
  <cols>
    <col min="1" max="1" width="9" style="38"/>
    <col min="2" max="2" width="19.5" style="38" customWidth="1"/>
    <col min="3" max="4" width="9" style="38"/>
    <col min="5" max="5" width="41.5" style="38" customWidth="1"/>
    <col min="6" max="6" width="23.25" style="38" customWidth="1"/>
    <col min="7" max="7" width="15.125" style="38" customWidth="1"/>
    <col min="8" max="8" width="13.375" style="38" customWidth="1"/>
    <col min="9" max="9" width="24.5" style="38" customWidth="1"/>
    <col min="10" max="10" width="20.5" style="38" customWidth="1"/>
    <col min="11" max="16384" width="9" style="38"/>
  </cols>
  <sheetData>
    <row r="1" spans="1:22" ht="74.25">
      <c r="A1" s="78" t="s">
        <v>906</v>
      </c>
      <c r="B1" s="78" t="s">
        <v>907</v>
      </c>
      <c r="C1" s="78" t="s">
        <v>908</v>
      </c>
      <c r="D1" s="78" t="s">
        <v>908</v>
      </c>
      <c r="E1" s="77" t="s">
        <v>909</v>
      </c>
      <c r="F1" s="75" t="s">
        <v>910</v>
      </c>
      <c r="G1" s="75" t="s">
        <v>911</v>
      </c>
      <c r="H1" s="75" t="s">
        <v>912</v>
      </c>
      <c r="I1" s="78" t="s">
        <v>748</v>
      </c>
      <c r="J1" s="75" t="s">
        <v>913</v>
      </c>
      <c r="K1" s="75" t="s">
        <v>914</v>
      </c>
      <c r="L1" s="78" t="s">
        <v>915</v>
      </c>
      <c r="M1" s="75" t="s">
        <v>916</v>
      </c>
      <c r="N1" s="78" t="s">
        <v>917</v>
      </c>
      <c r="O1" s="78" t="s">
        <v>918</v>
      </c>
      <c r="P1" s="78" t="s">
        <v>919</v>
      </c>
      <c r="Q1" s="78" t="s">
        <v>920</v>
      </c>
      <c r="R1" s="128" t="s">
        <v>921</v>
      </c>
      <c r="S1" s="78" t="s">
        <v>922</v>
      </c>
      <c r="T1" s="129" t="s">
        <v>923</v>
      </c>
      <c r="U1" s="76" t="s">
        <v>924</v>
      </c>
      <c r="V1" s="130" t="s">
        <v>925</v>
      </c>
    </row>
    <row r="2" spans="1:22" ht="108.75">
      <c r="A2" s="131" t="s">
        <v>926</v>
      </c>
      <c r="B2" s="77">
        <v>20174226026</v>
      </c>
      <c r="C2" s="131" t="s">
        <v>927</v>
      </c>
      <c r="D2" s="131" t="s">
        <v>927</v>
      </c>
      <c r="E2" s="75" t="s">
        <v>928</v>
      </c>
      <c r="F2" s="75" t="s">
        <v>929</v>
      </c>
      <c r="G2" s="77"/>
      <c r="H2" s="75" t="s">
        <v>930</v>
      </c>
      <c r="I2" s="75"/>
      <c r="J2" s="75" t="s">
        <v>931</v>
      </c>
      <c r="K2" s="77"/>
      <c r="L2" s="77"/>
      <c r="M2" s="77"/>
      <c r="N2" s="77"/>
      <c r="O2" s="77"/>
      <c r="P2" s="131" t="s">
        <v>932</v>
      </c>
      <c r="Q2" s="77">
        <v>5.5</v>
      </c>
      <c r="R2" s="77">
        <v>60</v>
      </c>
      <c r="S2" s="77"/>
      <c r="T2" s="77">
        <v>24.22222</v>
      </c>
      <c r="U2" s="77">
        <f t="shared" ref="U2:U16" si="0">V2-T2</f>
        <v>16.779170000000001</v>
      </c>
      <c r="V2" s="77">
        <v>41.001390000000001</v>
      </c>
    </row>
    <row r="3" spans="1:22" ht="110.25">
      <c r="A3" s="131" t="s">
        <v>933</v>
      </c>
      <c r="B3" s="77">
        <v>20174226044</v>
      </c>
      <c r="C3" s="131" t="s">
        <v>927</v>
      </c>
      <c r="D3" s="131" t="s">
        <v>927</v>
      </c>
      <c r="E3" s="75" t="s">
        <v>934</v>
      </c>
      <c r="F3" s="75" t="s">
        <v>935</v>
      </c>
      <c r="G3" s="77"/>
      <c r="H3" s="75" t="s">
        <v>936</v>
      </c>
      <c r="I3" s="77"/>
      <c r="J3" s="75" t="s">
        <v>937</v>
      </c>
      <c r="K3" s="77"/>
      <c r="L3" s="77"/>
      <c r="M3" s="77"/>
      <c r="N3" s="77"/>
      <c r="O3" s="77"/>
      <c r="P3" s="78" t="s">
        <v>938</v>
      </c>
      <c r="Q3" s="77">
        <v>17.333300000000001</v>
      </c>
      <c r="R3" s="77">
        <v>63</v>
      </c>
      <c r="S3" s="77"/>
      <c r="T3" s="77">
        <v>17.531559999999999</v>
      </c>
      <c r="U3" s="77">
        <f t="shared" si="0"/>
        <v>22.128570000000003</v>
      </c>
      <c r="V3" s="77">
        <v>39.660130000000002</v>
      </c>
    </row>
    <row r="4" spans="1:22" ht="15.75">
      <c r="A4" s="131" t="s">
        <v>939</v>
      </c>
      <c r="B4" s="77">
        <v>20174226031</v>
      </c>
      <c r="C4" s="131" t="s">
        <v>927</v>
      </c>
      <c r="D4" s="131" t="s">
        <v>927</v>
      </c>
      <c r="E4" s="77" t="s">
        <v>940</v>
      </c>
      <c r="F4" s="77" t="s">
        <v>941</v>
      </c>
      <c r="G4" s="77"/>
      <c r="H4" s="78" t="s">
        <v>942</v>
      </c>
      <c r="I4" s="77"/>
      <c r="J4" s="77" t="s">
        <v>943</v>
      </c>
      <c r="K4" s="77"/>
      <c r="L4" s="77"/>
      <c r="M4" s="77"/>
      <c r="N4" s="77"/>
      <c r="O4" s="77"/>
      <c r="P4" s="131" t="s">
        <v>944</v>
      </c>
      <c r="Q4" s="77">
        <v>12</v>
      </c>
      <c r="R4" s="77">
        <v>63</v>
      </c>
      <c r="S4" s="77"/>
      <c r="T4" s="77">
        <v>13.25333</v>
      </c>
      <c r="U4" s="77">
        <f t="shared" si="0"/>
        <v>19.941670000000002</v>
      </c>
      <c r="V4" s="77">
        <v>33.195</v>
      </c>
    </row>
    <row r="5" spans="1:22" ht="94.5">
      <c r="A5" s="131" t="s">
        <v>945</v>
      </c>
      <c r="B5" s="77">
        <v>2074226043</v>
      </c>
      <c r="C5" s="131" t="s">
        <v>927</v>
      </c>
      <c r="D5" s="131" t="s">
        <v>927</v>
      </c>
      <c r="E5" s="75" t="s">
        <v>946</v>
      </c>
      <c r="F5" s="77" t="s">
        <v>947</v>
      </c>
      <c r="G5" s="77"/>
      <c r="H5" s="131" t="s">
        <v>942</v>
      </c>
      <c r="I5" s="77"/>
      <c r="J5" s="77" t="s">
        <v>948</v>
      </c>
      <c r="K5" s="77"/>
      <c r="L5" s="77"/>
      <c r="M5" s="77"/>
      <c r="N5" s="77"/>
      <c r="O5" s="77"/>
      <c r="P5" s="131" t="s">
        <v>949</v>
      </c>
      <c r="Q5" s="77">
        <v>12</v>
      </c>
      <c r="R5" s="77">
        <v>63</v>
      </c>
      <c r="S5" s="77"/>
      <c r="T5" s="77">
        <v>13.137779999999999</v>
      </c>
      <c r="U5" s="77">
        <f t="shared" si="0"/>
        <v>19.418750000000003</v>
      </c>
      <c r="V5" s="77">
        <v>32.556530000000002</v>
      </c>
    </row>
    <row r="6" spans="1:22" ht="123">
      <c r="A6" s="131" t="s">
        <v>950</v>
      </c>
      <c r="B6" s="77">
        <v>20174226032</v>
      </c>
      <c r="C6" s="131" t="s">
        <v>927</v>
      </c>
      <c r="D6" s="131" t="s">
        <v>927</v>
      </c>
      <c r="E6" s="77"/>
      <c r="F6" s="77"/>
      <c r="G6" s="77"/>
      <c r="H6" s="77"/>
      <c r="I6" s="77"/>
      <c r="J6" s="77"/>
      <c r="K6" s="77"/>
      <c r="L6" s="77"/>
      <c r="M6" s="77"/>
      <c r="N6" s="77"/>
      <c r="O6" s="77"/>
      <c r="P6" s="75" t="s">
        <v>951</v>
      </c>
      <c r="Q6" s="77">
        <v>0</v>
      </c>
      <c r="R6" s="77">
        <v>77</v>
      </c>
      <c r="S6" s="77"/>
      <c r="T6" s="77">
        <v>4.217778</v>
      </c>
      <c r="U6" s="77">
        <f>V6-T6</f>
        <v>16.629162000000001</v>
      </c>
      <c r="V6" s="77">
        <v>20.84694</v>
      </c>
    </row>
    <row r="7" spans="1:22" ht="180">
      <c r="A7" s="131" t="s">
        <v>952</v>
      </c>
      <c r="B7" s="77">
        <v>20174226033</v>
      </c>
      <c r="C7" s="131" t="s">
        <v>927</v>
      </c>
      <c r="D7" s="131" t="s">
        <v>927</v>
      </c>
      <c r="E7" s="77"/>
      <c r="F7" s="77"/>
      <c r="G7" s="77"/>
      <c r="H7" s="77"/>
      <c r="I7" s="77"/>
      <c r="J7" s="77"/>
      <c r="K7" s="77"/>
      <c r="L7" s="77"/>
      <c r="M7" s="77"/>
      <c r="N7" s="77"/>
      <c r="O7" s="77"/>
      <c r="P7" s="75" t="s">
        <v>953</v>
      </c>
      <c r="Q7" s="77">
        <v>0</v>
      </c>
      <c r="R7" s="77">
        <v>77</v>
      </c>
      <c r="S7" s="77"/>
      <c r="T7" s="77">
        <v>4.0949999999999998</v>
      </c>
      <c r="U7" s="77">
        <f t="shared" si="0"/>
        <v>16.22381</v>
      </c>
      <c r="V7" s="77">
        <v>20.318809999999999</v>
      </c>
    </row>
    <row r="8" spans="1:22" ht="63">
      <c r="A8" s="131" t="s">
        <v>954</v>
      </c>
      <c r="B8" s="77">
        <v>20174226037</v>
      </c>
      <c r="C8" s="131" t="s">
        <v>927</v>
      </c>
      <c r="D8" s="131" t="s">
        <v>927</v>
      </c>
      <c r="E8" s="77"/>
      <c r="F8" s="77"/>
      <c r="G8" s="77"/>
      <c r="H8" s="77"/>
      <c r="I8" s="77"/>
      <c r="J8" s="77"/>
      <c r="K8" s="77"/>
      <c r="L8" s="77"/>
      <c r="M8" s="77"/>
      <c r="N8" s="77"/>
      <c r="O8" s="77"/>
      <c r="P8" s="75" t="s">
        <v>955</v>
      </c>
      <c r="Q8" s="77">
        <v>0</v>
      </c>
      <c r="R8" s="77">
        <v>68</v>
      </c>
      <c r="S8" s="77"/>
      <c r="T8" s="77">
        <v>3.822222</v>
      </c>
      <c r="U8" s="77">
        <f t="shared" si="0"/>
        <v>15.654167999999999</v>
      </c>
      <c r="V8" s="77">
        <v>19.476389999999999</v>
      </c>
    </row>
    <row r="9" spans="1:22" ht="31.5">
      <c r="A9" s="131" t="s">
        <v>956</v>
      </c>
      <c r="B9" s="77">
        <v>20174226045</v>
      </c>
      <c r="C9" s="131" t="s">
        <v>927</v>
      </c>
      <c r="D9" s="131" t="s">
        <v>927</v>
      </c>
      <c r="E9" s="77"/>
      <c r="F9" s="77"/>
      <c r="G9" s="77"/>
      <c r="H9" s="77"/>
      <c r="I9" s="77"/>
      <c r="J9" s="77"/>
      <c r="K9" s="77"/>
      <c r="L9" s="77"/>
      <c r="M9" s="77"/>
      <c r="N9" s="77"/>
      <c r="O9" s="77"/>
      <c r="P9" s="75" t="s">
        <v>957</v>
      </c>
      <c r="Q9" s="77">
        <v>0</v>
      </c>
      <c r="R9" s="77">
        <v>70</v>
      </c>
      <c r="S9" s="77"/>
      <c r="T9" s="77">
        <v>3.7644440000000001</v>
      </c>
      <c r="U9" s="77">
        <f t="shared" si="0"/>
        <v>15.416665999999999</v>
      </c>
      <c r="V9" s="77">
        <v>19.18111</v>
      </c>
    </row>
    <row r="10" spans="1:22" ht="47.25">
      <c r="A10" s="131" t="s">
        <v>958</v>
      </c>
      <c r="B10" s="77">
        <v>20174226036</v>
      </c>
      <c r="C10" s="131" t="s">
        <v>927</v>
      </c>
      <c r="D10" s="131" t="s">
        <v>927</v>
      </c>
      <c r="E10" s="77"/>
      <c r="F10" s="77"/>
      <c r="G10" s="77"/>
      <c r="H10" s="77"/>
      <c r="I10" s="77"/>
      <c r="J10" s="77"/>
      <c r="K10" s="77"/>
      <c r="L10" s="77"/>
      <c r="M10" s="77"/>
      <c r="N10" s="77"/>
      <c r="O10" s="77"/>
      <c r="P10" s="75" t="s">
        <v>959</v>
      </c>
      <c r="Q10" s="77">
        <v>0</v>
      </c>
      <c r="R10" s="77">
        <v>63</v>
      </c>
      <c r="S10" s="77"/>
      <c r="T10" s="77">
        <v>3.6222219999999998</v>
      </c>
      <c r="U10" s="77">
        <f t="shared" si="0"/>
        <v>15.070837999999998</v>
      </c>
      <c r="V10" s="77">
        <v>18.693059999999999</v>
      </c>
    </row>
    <row r="11" spans="1:22" ht="47.25">
      <c r="A11" s="131" t="s">
        <v>960</v>
      </c>
      <c r="B11" s="77">
        <v>20174226038</v>
      </c>
      <c r="C11" s="131" t="s">
        <v>927</v>
      </c>
      <c r="D11" s="131" t="s">
        <v>927</v>
      </c>
      <c r="E11" s="77"/>
      <c r="F11" s="77"/>
      <c r="G11" s="77"/>
      <c r="H11" s="77"/>
      <c r="I11" s="77"/>
      <c r="J11" s="77"/>
      <c r="K11" s="77"/>
      <c r="L11" s="77"/>
      <c r="M11" s="77"/>
      <c r="N11" s="77"/>
      <c r="O11" s="77"/>
      <c r="P11" s="75" t="s">
        <v>961</v>
      </c>
      <c r="Q11" s="77">
        <v>0</v>
      </c>
      <c r="R11" s="77">
        <v>63</v>
      </c>
      <c r="S11" s="77"/>
      <c r="T11" s="77">
        <v>3.5733329999999999</v>
      </c>
      <c r="U11" s="77">
        <f t="shared" si="0"/>
        <v>15.049996999999999</v>
      </c>
      <c r="V11" s="77">
        <v>18.623329999999999</v>
      </c>
    </row>
    <row r="12" spans="1:22" ht="15.75">
      <c r="A12" s="131" t="s">
        <v>962</v>
      </c>
      <c r="B12" s="77">
        <v>20174226027</v>
      </c>
      <c r="C12" s="131" t="s">
        <v>927</v>
      </c>
      <c r="D12" s="131" t="s">
        <v>927</v>
      </c>
      <c r="E12" s="77"/>
      <c r="F12" s="77"/>
      <c r="G12" s="77"/>
      <c r="H12" s="77"/>
      <c r="I12" s="77"/>
      <c r="J12" s="77"/>
      <c r="K12" s="77"/>
      <c r="L12" s="77"/>
      <c r="M12" s="77"/>
      <c r="N12" s="77"/>
      <c r="O12" s="77"/>
      <c r="P12" s="77"/>
      <c r="Q12" s="77">
        <v>0</v>
      </c>
      <c r="R12" s="77">
        <v>60</v>
      </c>
      <c r="S12" s="77"/>
      <c r="T12" s="77">
        <v>3.568889</v>
      </c>
      <c r="U12" s="77">
        <f t="shared" si="0"/>
        <v>14.991670999999998</v>
      </c>
      <c r="V12" s="77">
        <v>18.560559999999999</v>
      </c>
    </row>
    <row r="13" spans="1:22" ht="47.25">
      <c r="A13" s="131" t="s">
        <v>963</v>
      </c>
      <c r="B13" s="77">
        <v>20174226039</v>
      </c>
      <c r="C13" s="131" t="s">
        <v>927</v>
      </c>
      <c r="D13" s="131" t="s">
        <v>927</v>
      </c>
      <c r="E13" s="77"/>
      <c r="F13" s="77"/>
      <c r="G13" s="77"/>
      <c r="H13" s="77"/>
      <c r="I13" s="77"/>
      <c r="J13" s="77"/>
      <c r="K13" s="77"/>
      <c r="L13" s="77"/>
      <c r="M13" s="77"/>
      <c r="N13" s="77"/>
      <c r="O13" s="77"/>
      <c r="P13" s="75" t="s">
        <v>959</v>
      </c>
      <c r="Q13" s="77">
        <v>3</v>
      </c>
      <c r="R13" s="77">
        <v>63</v>
      </c>
      <c r="S13" s="77"/>
      <c r="T13" s="77">
        <v>3.4977779999999998</v>
      </c>
      <c r="U13" s="77">
        <f t="shared" si="0"/>
        <v>14.820831999999999</v>
      </c>
      <c r="V13" s="77">
        <v>18.31861</v>
      </c>
    </row>
    <row r="14" spans="1:22" ht="15.75">
      <c r="A14" s="131" t="s">
        <v>964</v>
      </c>
      <c r="B14" s="77">
        <v>20174226042</v>
      </c>
      <c r="C14" s="131" t="s">
        <v>927</v>
      </c>
      <c r="D14" s="131" t="s">
        <v>927</v>
      </c>
      <c r="E14" s="77"/>
      <c r="F14" s="77"/>
      <c r="G14" s="77"/>
      <c r="H14" s="77"/>
      <c r="I14" s="77"/>
      <c r="J14" s="77"/>
      <c r="K14" s="77"/>
      <c r="L14" s="77"/>
      <c r="M14" s="77"/>
      <c r="N14" s="77"/>
      <c r="O14" s="77"/>
      <c r="P14" s="77"/>
      <c r="Q14" s="77">
        <v>0</v>
      </c>
      <c r="R14" s="77">
        <v>60</v>
      </c>
      <c r="S14" s="77"/>
      <c r="T14" s="77">
        <v>3.45</v>
      </c>
      <c r="U14" s="77">
        <f t="shared" si="0"/>
        <v>14.623810000000002</v>
      </c>
      <c r="V14" s="77">
        <v>18.073810000000002</v>
      </c>
    </row>
    <row r="15" spans="1:22" ht="15.75">
      <c r="A15" s="131" t="s">
        <v>965</v>
      </c>
      <c r="B15" s="77">
        <v>20174226040</v>
      </c>
      <c r="C15" s="131" t="s">
        <v>927</v>
      </c>
      <c r="D15" s="131" t="s">
        <v>927</v>
      </c>
      <c r="E15" s="77"/>
      <c r="F15" s="77"/>
      <c r="G15" s="77"/>
      <c r="H15" s="77"/>
      <c r="I15" s="77"/>
      <c r="J15" s="77"/>
      <c r="K15" s="77"/>
      <c r="L15" s="77"/>
      <c r="M15" s="77"/>
      <c r="N15" s="77"/>
      <c r="O15" s="77"/>
      <c r="P15" s="77"/>
      <c r="Q15" s="77">
        <v>0</v>
      </c>
      <c r="R15" s="77">
        <v>60</v>
      </c>
      <c r="S15" s="77"/>
      <c r="T15" s="77">
        <v>3.415</v>
      </c>
      <c r="U15" s="77">
        <f t="shared" si="0"/>
        <v>14.619050000000001</v>
      </c>
      <c r="V15" s="77">
        <v>18.034050000000001</v>
      </c>
    </row>
    <row r="16" spans="1:22" ht="15.75">
      <c r="A16" s="131" t="s">
        <v>966</v>
      </c>
      <c r="B16" s="77">
        <v>20174226035</v>
      </c>
      <c r="C16" s="131" t="s">
        <v>927</v>
      </c>
      <c r="D16" s="131" t="s">
        <v>927</v>
      </c>
      <c r="E16" s="77"/>
      <c r="F16" s="77"/>
      <c r="G16" s="77"/>
      <c r="H16" s="77"/>
      <c r="I16" s="77"/>
      <c r="J16" s="77"/>
      <c r="K16" s="77"/>
      <c r="L16" s="77"/>
      <c r="M16" s="77"/>
      <c r="N16" s="77"/>
      <c r="O16" s="77"/>
      <c r="P16" s="77"/>
      <c r="Q16" s="77">
        <v>0</v>
      </c>
      <c r="R16" s="77">
        <v>60</v>
      </c>
      <c r="S16" s="77"/>
      <c r="T16" s="77">
        <v>3.4</v>
      </c>
      <c r="U16" s="77">
        <f t="shared" si="0"/>
        <v>14.54583</v>
      </c>
      <c r="V16" s="77">
        <v>17.945830000000001</v>
      </c>
    </row>
    <row r="17" spans="1:22" ht="15.75">
      <c r="A17" s="131" t="s">
        <v>967</v>
      </c>
      <c r="B17" s="77">
        <v>20174226029</v>
      </c>
      <c r="C17" s="131" t="s">
        <v>927</v>
      </c>
      <c r="D17" s="131" t="s">
        <v>927</v>
      </c>
      <c r="E17" s="77"/>
      <c r="F17" s="77"/>
      <c r="G17" s="77"/>
      <c r="H17" s="77"/>
      <c r="I17" s="77"/>
      <c r="J17" s="77"/>
      <c r="K17" s="77"/>
      <c r="L17" s="77"/>
      <c r="M17" s="77"/>
      <c r="N17" s="77"/>
      <c r="O17" s="77"/>
      <c r="P17" s="77"/>
      <c r="Q17" s="77"/>
      <c r="R17" s="77"/>
      <c r="S17" s="77"/>
      <c r="T17" s="77"/>
      <c r="U17" s="77"/>
      <c r="V17" s="77"/>
    </row>
    <row r="18" spans="1:22" ht="15.75">
      <c r="A18" s="131"/>
      <c r="B18" s="77"/>
      <c r="C18" s="131"/>
      <c r="D18" s="131"/>
      <c r="E18" s="77"/>
      <c r="F18" s="77"/>
      <c r="G18" s="77"/>
      <c r="H18" s="77"/>
      <c r="I18" s="77"/>
      <c r="J18" s="132"/>
      <c r="K18" s="132"/>
      <c r="L18" s="132"/>
      <c r="M18" s="132"/>
      <c r="N18" s="132"/>
      <c r="O18" s="132"/>
      <c r="P18" s="132"/>
      <c r="Q18" s="132"/>
      <c r="R18" s="132"/>
      <c r="S18" s="132"/>
      <c r="T18" s="132"/>
      <c r="U18" s="132"/>
      <c r="V18" s="132"/>
    </row>
    <row r="19" spans="1:22" s="134" customFormat="1" ht="65.45" customHeight="1">
      <c r="A19" s="183" t="s">
        <v>968</v>
      </c>
      <c r="B19" s="183"/>
      <c r="C19" s="183"/>
      <c r="D19" s="183"/>
      <c r="E19" s="183"/>
      <c r="F19" s="183"/>
      <c r="G19" s="183"/>
      <c r="H19" s="183"/>
      <c r="I19" s="183"/>
      <c r="J19" s="133"/>
      <c r="K19" s="133"/>
      <c r="L19" s="133"/>
      <c r="M19" s="133"/>
      <c r="N19" s="133"/>
      <c r="O19" s="133"/>
      <c r="P19" s="133"/>
      <c r="Q19" s="133"/>
      <c r="R19" s="133"/>
      <c r="S19" s="133"/>
      <c r="T19" s="133"/>
      <c r="U19" s="133"/>
      <c r="V19" s="133"/>
    </row>
    <row r="20" spans="1:22" ht="15.75">
      <c r="A20" s="135" t="s">
        <v>906</v>
      </c>
      <c r="B20" s="135" t="s">
        <v>907</v>
      </c>
      <c r="C20" s="135" t="s">
        <v>969</v>
      </c>
      <c r="D20" s="135" t="s">
        <v>970</v>
      </c>
      <c r="E20" s="135" t="s">
        <v>971</v>
      </c>
      <c r="F20" s="135" t="s">
        <v>925</v>
      </c>
      <c r="G20" s="135" t="s">
        <v>923</v>
      </c>
      <c r="H20" s="136"/>
      <c r="I20" s="136"/>
      <c r="J20" s="137"/>
      <c r="K20" s="137"/>
      <c r="L20" s="137"/>
      <c r="M20" s="137"/>
      <c r="N20" s="137"/>
      <c r="O20" s="137"/>
      <c r="P20" s="137"/>
      <c r="Q20" s="137"/>
      <c r="R20" s="137"/>
      <c r="S20" s="137"/>
      <c r="T20" s="137"/>
      <c r="U20" s="137"/>
      <c r="V20" s="137"/>
    </row>
    <row r="21" spans="1:22" ht="30">
      <c r="A21" s="135" t="s">
        <v>926</v>
      </c>
      <c r="B21" s="135">
        <v>20174226026</v>
      </c>
      <c r="C21" s="135">
        <v>85.55</v>
      </c>
      <c r="D21" s="135">
        <v>65</v>
      </c>
      <c r="E21" s="135">
        <v>0</v>
      </c>
      <c r="F21" s="135">
        <v>60.55556</v>
      </c>
      <c r="G21" s="135">
        <v>24.22222</v>
      </c>
      <c r="H21" s="136"/>
      <c r="I21" s="136" t="s">
        <v>972</v>
      </c>
      <c r="J21" s="137"/>
      <c r="K21" s="137"/>
      <c r="L21" s="137"/>
      <c r="M21" s="137"/>
      <c r="N21" s="137"/>
      <c r="O21" s="137"/>
      <c r="P21" s="137"/>
      <c r="Q21" s="137"/>
      <c r="R21" s="137"/>
      <c r="S21" s="137"/>
      <c r="T21" s="137"/>
      <c r="U21" s="137"/>
      <c r="V21" s="137"/>
    </row>
    <row r="22" spans="1:22" ht="15.75">
      <c r="A22" s="131" t="s">
        <v>933</v>
      </c>
      <c r="B22" s="77">
        <v>20174226044</v>
      </c>
      <c r="C22" s="135">
        <v>88.625</v>
      </c>
      <c r="D22" s="135">
        <v>43.332999999999998</v>
      </c>
      <c r="E22" s="135">
        <v>3</v>
      </c>
      <c r="F22" s="135">
        <v>43.828899999999997</v>
      </c>
      <c r="G22" s="135">
        <v>17.531559999999999</v>
      </c>
      <c r="H22" s="136"/>
      <c r="I22" s="136" t="s">
        <v>973</v>
      </c>
      <c r="J22" s="137"/>
      <c r="K22" s="137"/>
      <c r="L22" s="137"/>
      <c r="M22" s="137"/>
      <c r="N22" s="137"/>
      <c r="O22" s="137"/>
      <c r="P22" s="137"/>
      <c r="Q22" s="137"/>
      <c r="R22" s="137"/>
      <c r="S22" s="137"/>
      <c r="T22" s="137"/>
      <c r="U22" s="137"/>
      <c r="V22" s="137"/>
    </row>
    <row r="23" spans="1:22" ht="15.75">
      <c r="A23" s="131" t="s">
        <v>939</v>
      </c>
      <c r="B23" s="77">
        <v>20174226031</v>
      </c>
      <c r="C23" s="135">
        <v>88.332999999999998</v>
      </c>
      <c r="D23" s="135">
        <v>30</v>
      </c>
      <c r="E23" s="135">
        <v>3</v>
      </c>
      <c r="F23" s="135">
        <v>33.133330000000001</v>
      </c>
      <c r="G23" s="135">
        <v>13.25333</v>
      </c>
      <c r="H23" s="136"/>
      <c r="I23" s="136" t="s">
        <v>974</v>
      </c>
      <c r="J23" s="137"/>
      <c r="K23" s="137"/>
      <c r="L23" s="137"/>
      <c r="M23" s="137"/>
      <c r="N23" s="137"/>
      <c r="O23" s="137"/>
      <c r="P23" s="137"/>
      <c r="Q23" s="137"/>
      <c r="R23" s="137"/>
      <c r="S23" s="137"/>
      <c r="T23" s="137"/>
      <c r="U23" s="137"/>
      <c r="V23" s="137"/>
    </row>
    <row r="24" spans="1:22" ht="15.75">
      <c r="A24" s="131" t="s">
        <v>945</v>
      </c>
      <c r="B24" s="77">
        <v>2074226043</v>
      </c>
      <c r="C24" s="135">
        <v>85.444000000000003</v>
      </c>
      <c r="D24" s="135">
        <v>30</v>
      </c>
      <c r="E24" s="135">
        <v>3</v>
      </c>
      <c r="F24" s="135">
        <v>32.844439999999999</v>
      </c>
      <c r="G24" s="135">
        <v>13.137779999999999</v>
      </c>
      <c r="H24" s="136"/>
      <c r="I24" s="136" t="s">
        <v>974</v>
      </c>
      <c r="J24" s="137"/>
      <c r="K24" s="137"/>
      <c r="L24" s="137"/>
      <c r="M24" s="137"/>
      <c r="N24" s="137"/>
      <c r="O24" s="137"/>
      <c r="P24" s="137"/>
      <c r="Q24" s="137"/>
      <c r="R24" s="137"/>
      <c r="S24" s="137"/>
      <c r="T24" s="137"/>
      <c r="U24" s="137"/>
      <c r="V24" s="137"/>
    </row>
    <row r="25" spans="1:22" ht="45.75">
      <c r="A25" s="131" t="s">
        <v>950</v>
      </c>
      <c r="B25" s="77">
        <v>20174226032</v>
      </c>
      <c r="C25" s="135">
        <v>88.444000000000003</v>
      </c>
      <c r="D25" s="135">
        <v>0</v>
      </c>
      <c r="E25" s="135">
        <v>17</v>
      </c>
      <c r="F25" s="135">
        <v>10.54444</v>
      </c>
      <c r="G25" s="135">
        <v>4.217778</v>
      </c>
      <c r="H25" s="136"/>
      <c r="I25" s="136" t="s">
        <v>975</v>
      </c>
      <c r="J25" s="137"/>
      <c r="K25" s="137"/>
      <c r="L25" s="137"/>
      <c r="M25" s="137"/>
      <c r="N25" s="137"/>
      <c r="O25" s="137"/>
      <c r="P25" s="137"/>
      <c r="Q25" s="137"/>
      <c r="R25" s="137"/>
      <c r="S25" s="137"/>
      <c r="T25" s="137"/>
      <c r="U25" s="137"/>
      <c r="V25" s="137"/>
    </row>
    <row r="26" spans="1:22" ht="61.5">
      <c r="A26" s="131" t="s">
        <v>952</v>
      </c>
      <c r="B26" s="77">
        <v>20174226033</v>
      </c>
      <c r="C26" s="135">
        <v>85.375</v>
      </c>
      <c r="D26" s="135">
        <v>0</v>
      </c>
      <c r="E26" s="135">
        <v>17</v>
      </c>
      <c r="F26" s="135">
        <v>10.237500000000001</v>
      </c>
      <c r="G26" s="135">
        <v>4.0949999999999998</v>
      </c>
      <c r="H26" s="136"/>
      <c r="I26" s="136" t="s">
        <v>976</v>
      </c>
      <c r="J26" s="137"/>
      <c r="K26" s="137"/>
      <c r="L26" s="137"/>
      <c r="M26" s="137"/>
      <c r="N26" s="137"/>
      <c r="O26" s="137"/>
      <c r="P26" s="137"/>
      <c r="Q26" s="137"/>
      <c r="R26" s="137"/>
      <c r="S26" s="137"/>
      <c r="T26" s="137"/>
      <c r="U26" s="137"/>
      <c r="V26" s="137"/>
    </row>
    <row r="27" spans="1:22" ht="15.75">
      <c r="A27" s="131" t="s">
        <v>956</v>
      </c>
      <c r="B27" s="77">
        <v>20174226045</v>
      </c>
      <c r="C27" s="135">
        <v>84.111000000000004</v>
      </c>
      <c r="D27" s="135">
        <v>0</v>
      </c>
      <c r="E27" s="135">
        <v>10</v>
      </c>
      <c r="F27" s="135">
        <v>9.4111100000000008</v>
      </c>
      <c r="G27" s="135">
        <v>3.7644440000000001</v>
      </c>
      <c r="H27" s="136"/>
      <c r="I27" s="136" t="s">
        <v>977</v>
      </c>
      <c r="J27" s="137"/>
      <c r="K27" s="137"/>
      <c r="L27" s="137"/>
      <c r="M27" s="137"/>
      <c r="N27" s="137"/>
      <c r="O27" s="137"/>
      <c r="P27" s="137"/>
      <c r="Q27" s="137"/>
      <c r="R27" s="137"/>
      <c r="S27" s="137"/>
      <c r="T27" s="137"/>
      <c r="U27" s="137"/>
      <c r="V27" s="137"/>
    </row>
    <row r="28" spans="1:22" ht="15.75">
      <c r="A28" s="131" t="s">
        <v>958</v>
      </c>
      <c r="B28" s="77">
        <v>20174226036</v>
      </c>
      <c r="C28" s="135">
        <v>87.555000000000007</v>
      </c>
      <c r="D28" s="135">
        <v>0</v>
      </c>
      <c r="E28" s="135">
        <v>3</v>
      </c>
      <c r="F28" s="135">
        <v>9.0555559999999993</v>
      </c>
      <c r="G28" s="135">
        <v>3.6222219999999998</v>
      </c>
      <c r="H28" s="136"/>
      <c r="I28" s="136" t="s">
        <v>978</v>
      </c>
      <c r="J28" s="137"/>
      <c r="K28" s="137"/>
      <c r="L28" s="137"/>
      <c r="M28" s="137"/>
      <c r="N28" s="137"/>
      <c r="O28" s="137"/>
      <c r="P28" s="137"/>
      <c r="Q28" s="137"/>
      <c r="R28" s="137"/>
      <c r="S28" s="137"/>
      <c r="T28" s="137"/>
      <c r="U28" s="137"/>
      <c r="V28" s="137"/>
    </row>
    <row r="29" spans="1:22" ht="15.75">
      <c r="A29" s="131" t="s">
        <v>962</v>
      </c>
      <c r="B29" s="77">
        <v>20174226027</v>
      </c>
      <c r="C29" s="135">
        <v>89.221999999999994</v>
      </c>
      <c r="D29" s="135">
        <v>0</v>
      </c>
      <c r="E29" s="135">
        <v>0</v>
      </c>
      <c r="F29" s="135">
        <v>8.9222199999999994</v>
      </c>
      <c r="G29" s="135">
        <v>3.568889</v>
      </c>
      <c r="H29" s="136"/>
      <c r="I29" s="136"/>
      <c r="J29" s="137"/>
      <c r="K29" s="137"/>
      <c r="L29" s="137"/>
      <c r="M29" s="137"/>
      <c r="N29" s="137"/>
      <c r="O29" s="137"/>
      <c r="P29" s="137"/>
      <c r="Q29" s="137"/>
      <c r="R29" s="137"/>
      <c r="S29" s="137"/>
      <c r="T29" s="137"/>
      <c r="U29" s="137"/>
      <c r="V29" s="137"/>
    </row>
    <row r="30" spans="1:22" ht="15.75">
      <c r="A30" s="131" t="s">
        <v>960</v>
      </c>
      <c r="B30" s="77">
        <v>20174226038</v>
      </c>
      <c r="C30" s="135">
        <v>86.332999999999998</v>
      </c>
      <c r="D30" s="135">
        <v>0</v>
      </c>
      <c r="E30" s="135">
        <v>3</v>
      </c>
      <c r="F30" s="135">
        <v>8.9333299999999998</v>
      </c>
      <c r="G30" s="135">
        <v>3.5733329999999999</v>
      </c>
      <c r="H30" s="136"/>
      <c r="I30" s="136" t="s">
        <v>979</v>
      </c>
      <c r="J30" s="137"/>
      <c r="K30" s="137"/>
      <c r="L30" s="137"/>
      <c r="M30" s="137"/>
      <c r="N30" s="137"/>
      <c r="O30" s="137"/>
      <c r="P30" s="137"/>
      <c r="Q30" s="137"/>
      <c r="R30" s="137"/>
      <c r="S30" s="137"/>
      <c r="T30" s="137"/>
      <c r="U30" s="137"/>
      <c r="V30" s="137"/>
    </row>
    <row r="31" spans="1:22" ht="15.75">
      <c r="A31" s="131" t="s">
        <v>963</v>
      </c>
      <c r="B31" s="77">
        <v>20174226039</v>
      </c>
      <c r="C31" s="135">
        <v>84.444000000000003</v>
      </c>
      <c r="D31" s="135">
        <v>0</v>
      </c>
      <c r="E31" s="135">
        <v>3</v>
      </c>
      <c r="F31" s="135">
        <v>8.7444400000000009</v>
      </c>
      <c r="G31" s="135">
        <v>3.4977779999999998</v>
      </c>
      <c r="H31" s="136"/>
      <c r="I31" s="136" t="s">
        <v>978</v>
      </c>
      <c r="J31" s="137"/>
      <c r="K31" s="137"/>
      <c r="L31" s="137"/>
      <c r="M31" s="137"/>
      <c r="N31" s="137"/>
      <c r="O31" s="137"/>
      <c r="P31" s="137"/>
      <c r="Q31" s="137"/>
      <c r="R31" s="137"/>
      <c r="S31" s="137"/>
      <c r="T31" s="137"/>
      <c r="U31" s="137"/>
      <c r="V31" s="137"/>
    </row>
    <row r="32" spans="1:22" ht="15.75">
      <c r="A32" s="131" t="s">
        <v>964</v>
      </c>
      <c r="B32" s="77">
        <v>20174226042</v>
      </c>
      <c r="C32" s="135">
        <v>86.25</v>
      </c>
      <c r="D32" s="135">
        <v>0</v>
      </c>
      <c r="E32" s="135">
        <v>0</v>
      </c>
      <c r="F32" s="135">
        <v>8.625</v>
      </c>
      <c r="G32" s="135">
        <v>3.45</v>
      </c>
      <c r="H32" s="136"/>
      <c r="I32" s="136"/>
      <c r="J32" s="137"/>
      <c r="K32" s="137"/>
      <c r="L32" s="137"/>
      <c r="M32" s="137"/>
      <c r="N32" s="137"/>
      <c r="O32" s="137"/>
      <c r="P32" s="137"/>
      <c r="Q32" s="137"/>
      <c r="R32" s="137"/>
      <c r="S32" s="137"/>
      <c r="T32" s="137"/>
      <c r="U32" s="137"/>
      <c r="V32" s="137"/>
    </row>
    <row r="33" spans="1:22" ht="15.75">
      <c r="A33" s="131" t="s">
        <v>965</v>
      </c>
      <c r="B33" s="77">
        <v>20174226040</v>
      </c>
      <c r="C33" s="135">
        <v>85.375</v>
      </c>
      <c r="D33" s="135">
        <v>0</v>
      </c>
      <c r="E33" s="135">
        <v>0</v>
      </c>
      <c r="F33" s="135">
        <v>8.5374999999999996</v>
      </c>
      <c r="G33" s="135">
        <v>3.415</v>
      </c>
      <c r="H33" s="136"/>
      <c r="I33" s="136" t="s">
        <v>979</v>
      </c>
      <c r="J33" s="137"/>
      <c r="K33" s="137"/>
      <c r="L33" s="137"/>
      <c r="M33" s="137"/>
      <c r="N33" s="137"/>
      <c r="O33" s="137"/>
      <c r="P33" s="137"/>
      <c r="Q33" s="137"/>
      <c r="R33" s="137"/>
      <c r="S33" s="137"/>
      <c r="T33" s="137"/>
      <c r="U33" s="137"/>
      <c r="V33" s="137"/>
    </row>
    <row r="34" spans="1:22" ht="15.75">
      <c r="A34" s="131" t="s">
        <v>966</v>
      </c>
      <c r="B34" s="77">
        <v>20174226035</v>
      </c>
      <c r="C34" s="135">
        <v>85</v>
      </c>
      <c r="D34" s="135">
        <v>0</v>
      </c>
      <c r="E34" s="135">
        <v>0</v>
      </c>
      <c r="F34" s="135">
        <v>8.5</v>
      </c>
      <c r="G34" s="135">
        <v>3.4</v>
      </c>
      <c r="H34" s="136"/>
      <c r="I34" s="136"/>
      <c r="J34" s="137"/>
      <c r="K34" s="137"/>
      <c r="L34" s="137"/>
      <c r="M34" s="137"/>
      <c r="N34" s="137"/>
      <c r="O34" s="137"/>
      <c r="P34" s="137"/>
      <c r="Q34" s="137"/>
      <c r="R34" s="137"/>
      <c r="S34" s="137"/>
      <c r="T34" s="137"/>
      <c r="U34" s="137"/>
      <c r="V34" s="137"/>
    </row>
    <row r="35" spans="1:22" ht="15.75">
      <c r="A35" s="137"/>
      <c r="B35" s="137"/>
      <c r="C35" s="137"/>
      <c r="D35" s="137"/>
      <c r="E35" s="137"/>
      <c r="F35" s="137"/>
      <c r="G35" s="137"/>
      <c r="H35" s="137"/>
      <c r="I35" s="137"/>
      <c r="J35" s="137"/>
      <c r="K35" s="137"/>
      <c r="L35" s="137"/>
      <c r="M35" s="137"/>
      <c r="N35" s="137"/>
      <c r="O35" s="137"/>
      <c r="P35" s="137"/>
      <c r="Q35" s="137"/>
      <c r="R35" s="137"/>
      <c r="S35" s="137"/>
      <c r="T35" s="137"/>
      <c r="U35" s="137"/>
      <c r="V35" s="137"/>
    </row>
    <row r="36" spans="1:22" ht="15.75">
      <c r="A36" s="137"/>
      <c r="B36" s="137"/>
      <c r="C36" s="137"/>
      <c r="D36" s="137"/>
      <c r="E36" s="137"/>
      <c r="F36" s="137"/>
      <c r="G36" s="137"/>
      <c r="H36" s="137"/>
      <c r="I36" s="137"/>
      <c r="J36" s="137"/>
      <c r="K36" s="137"/>
      <c r="L36" s="137"/>
      <c r="M36" s="137"/>
      <c r="N36" s="137"/>
      <c r="O36" s="137"/>
      <c r="P36" s="137"/>
      <c r="Q36" s="137"/>
      <c r="R36" s="137"/>
      <c r="S36" s="137"/>
      <c r="T36" s="137"/>
      <c r="U36" s="137"/>
      <c r="V36" s="137"/>
    </row>
    <row r="37" spans="1:22" ht="15.75">
      <c r="A37" s="137"/>
      <c r="B37" s="137"/>
      <c r="C37" s="137"/>
      <c r="D37" s="137"/>
      <c r="E37" s="137"/>
      <c r="F37" s="137"/>
      <c r="G37" s="137"/>
      <c r="H37" s="137"/>
      <c r="I37" s="137"/>
      <c r="J37" s="137"/>
      <c r="K37" s="137"/>
      <c r="L37" s="137"/>
      <c r="M37" s="137"/>
      <c r="N37" s="137"/>
      <c r="O37" s="137"/>
      <c r="P37" s="137"/>
      <c r="Q37" s="137"/>
      <c r="R37" s="137"/>
      <c r="S37" s="137"/>
      <c r="T37" s="137"/>
      <c r="U37" s="137"/>
      <c r="V37" s="137"/>
    </row>
    <row r="38" spans="1:22" ht="15.75">
      <c r="A38" s="137"/>
      <c r="B38" s="137"/>
      <c r="C38" s="137"/>
      <c r="D38" s="137"/>
      <c r="E38" s="137"/>
      <c r="F38" s="137"/>
      <c r="G38" s="137"/>
      <c r="H38" s="137"/>
      <c r="I38" s="137"/>
      <c r="J38" s="137"/>
      <c r="K38" s="137"/>
      <c r="L38" s="137"/>
      <c r="M38" s="137"/>
      <c r="N38" s="137"/>
      <c r="O38" s="137"/>
      <c r="P38" s="137"/>
      <c r="Q38" s="137"/>
      <c r="R38" s="137"/>
      <c r="S38" s="137"/>
      <c r="T38" s="137"/>
      <c r="U38" s="137"/>
      <c r="V38" s="137"/>
    </row>
    <row r="39" spans="1:22" ht="15.75">
      <c r="A39" s="137"/>
      <c r="B39" s="137"/>
      <c r="C39" s="137"/>
      <c r="D39" s="137"/>
      <c r="E39" s="137"/>
      <c r="F39" s="137"/>
      <c r="G39" s="137"/>
      <c r="H39" s="137"/>
      <c r="I39" s="137"/>
      <c r="J39" s="137"/>
      <c r="K39" s="137"/>
      <c r="L39" s="137"/>
      <c r="M39" s="137"/>
      <c r="N39" s="137"/>
      <c r="O39" s="137"/>
      <c r="P39" s="137"/>
      <c r="Q39" s="137"/>
      <c r="R39" s="137"/>
      <c r="S39" s="137"/>
      <c r="T39" s="137"/>
      <c r="U39" s="137"/>
      <c r="V39" s="137"/>
    </row>
    <row r="40" spans="1:22" ht="15.75">
      <c r="A40" s="137"/>
      <c r="B40" s="137"/>
      <c r="C40" s="137"/>
      <c r="D40" s="137"/>
      <c r="E40" s="137"/>
      <c r="F40" s="137"/>
      <c r="G40" s="137"/>
      <c r="H40" s="137"/>
      <c r="I40" s="137"/>
      <c r="J40" s="137"/>
      <c r="K40" s="137"/>
      <c r="L40" s="137"/>
      <c r="M40" s="137"/>
      <c r="N40" s="137"/>
      <c r="O40" s="137"/>
      <c r="P40" s="137"/>
      <c r="Q40" s="137"/>
      <c r="R40" s="137"/>
      <c r="S40" s="137"/>
      <c r="T40" s="137"/>
      <c r="U40" s="137"/>
      <c r="V40" s="137"/>
    </row>
    <row r="41" spans="1:22" ht="15.75">
      <c r="A41" s="137"/>
      <c r="B41" s="137"/>
      <c r="C41" s="137"/>
      <c r="D41" s="137"/>
      <c r="E41" s="137"/>
      <c r="F41" s="137"/>
      <c r="G41" s="137"/>
      <c r="H41" s="137"/>
      <c r="I41" s="137"/>
      <c r="J41" s="137"/>
      <c r="K41" s="137"/>
      <c r="L41" s="137"/>
      <c r="M41" s="137"/>
      <c r="N41" s="137"/>
      <c r="O41" s="137"/>
      <c r="P41" s="137"/>
      <c r="Q41" s="137"/>
      <c r="R41" s="137"/>
      <c r="S41" s="137"/>
      <c r="T41" s="137"/>
      <c r="U41" s="137"/>
      <c r="V41" s="137"/>
    </row>
    <row r="42" spans="1:22" ht="15.75">
      <c r="A42" s="137"/>
      <c r="B42" s="137"/>
      <c r="C42" s="137"/>
      <c r="D42" s="137"/>
      <c r="E42" s="137"/>
      <c r="F42" s="137"/>
      <c r="G42" s="137"/>
      <c r="H42" s="137"/>
      <c r="I42" s="137"/>
      <c r="J42" s="137"/>
      <c r="K42" s="137"/>
      <c r="L42" s="137"/>
      <c r="M42" s="137"/>
      <c r="N42" s="137"/>
      <c r="O42" s="137"/>
      <c r="P42" s="137"/>
      <c r="Q42" s="137"/>
      <c r="R42" s="137"/>
      <c r="S42" s="137"/>
      <c r="T42" s="137"/>
      <c r="U42" s="137"/>
      <c r="V42" s="137"/>
    </row>
    <row r="43" spans="1:22" ht="15.75">
      <c r="A43" s="137"/>
      <c r="B43" s="137"/>
      <c r="C43" s="137"/>
      <c r="D43" s="137"/>
      <c r="E43" s="137"/>
      <c r="F43" s="137"/>
      <c r="G43" s="137"/>
      <c r="H43" s="137"/>
      <c r="I43" s="137"/>
      <c r="J43" s="137"/>
      <c r="K43" s="137"/>
      <c r="L43" s="137"/>
      <c r="M43" s="137"/>
      <c r="N43" s="137"/>
      <c r="O43" s="137"/>
      <c r="P43" s="137"/>
      <c r="Q43" s="137"/>
      <c r="R43" s="137"/>
      <c r="S43" s="137"/>
      <c r="T43" s="137"/>
      <c r="U43" s="137"/>
      <c r="V43" s="137"/>
    </row>
    <row r="44" spans="1:22" ht="15.75">
      <c r="A44" s="137"/>
      <c r="B44" s="137"/>
      <c r="C44" s="137"/>
      <c r="D44" s="137"/>
      <c r="E44" s="137"/>
      <c r="F44" s="137"/>
      <c r="G44" s="137"/>
      <c r="H44" s="137"/>
      <c r="I44" s="137"/>
      <c r="J44" s="137"/>
      <c r="K44" s="137"/>
      <c r="L44" s="137"/>
      <c r="M44" s="137"/>
      <c r="N44" s="137"/>
      <c r="O44" s="137"/>
      <c r="P44" s="137"/>
      <c r="Q44" s="137"/>
      <c r="R44" s="137"/>
      <c r="S44" s="137"/>
      <c r="T44" s="137"/>
      <c r="U44" s="137"/>
      <c r="V44" s="137"/>
    </row>
    <row r="45" spans="1:22" ht="15.75">
      <c r="A45" s="137"/>
      <c r="B45" s="137"/>
      <c r="C45" s="137"/>
      <c r="D45" s="137"/>
      <c r="E45" s="137"/>
      <c r="F45" s="137"/>
      <c r="G45" s="137"/>
      <c r="H45" s="137"/>
      <c r="I45" s="137"/>
      <c r="J45" s="137"/>
      <c r="K45" s="137"/>
      <c r="L45" s="137"/>
      <c r="M45" s="137"/>
      <c r="N45" s="137"/>
      <c r="O45" s="137"/>
      <c r="P45" s="137"/>
      <c r="Q45" s="137"/>
      <c r="R45" s="137"/>
      <c r="S45" s="137"/>
      <c r="T45" s="137"/>
      <c r="U45" s="137"/>
      <c r="V45" s="137"/>
    </row>
    <row r="46" spans="1:22" ht="15.75">
      <c r="A46" s="137"/>
      <c r="B46" s="137"/>
      <c r="C46" s="137"/>
      <c r="D46" s="137"/>
      <c r="E46" s="137"/>
      <c r="F46" s="137"/>
      <c r="G46" s="137"/>
      <c r="H46" s="137"/>
      <c r="I46" s="137"/>
      <c r="J46" s="137"/>
      <c r="K46" s="137"/>
      <c r="L46" s="137"/>
      <c r="M46" s="137"/>
      <c r="N46" s="137"/>
      <c r="O46" s="137"/>
      <c r="P46" s="137"/>
      <c r="Q46" s="137"/>
      <c r="R46" s="137"/>
      <c r="S46" s="137"/>
      <c r="T46" s="137"/>
      <c r="U46" s="137"/>
      <c r="V46" s="137"/>
    </row>
    <row r="47" spans="1:22" ht="15.75">
      <c r="A47" s="137"/>
      <c r="B47" s="137"/>
      <c r="C47" s="137"/>
      <c r="D47" s="137"/>
      <c r="E47" s="137"/>
      <c r="F47" s="137"/>
      <c r="G47" s="137"/>
      <c r="H47" s="137"/>
      <c r="I47" s="137"/>
      <c r="J47" s="137"/>
      <c r="K47" s="137"/>
      <c r="L47" s="137"/>
      <c r="M47" s="137"/>
      <c r="N47" s="137"/>
      <c r="O47" s="137"/>
      <c r="P47" s="137"/>
      <c r="Q47" s="137"/>
      <c r="R47" s="137"/>
      <c r="S47" s="137"/>
      <c r="T47" s="137"/>
      <c r="U47" s="137"/>
      <c r="V47" s="137"/>
    </row>
    <row r="48" spans="1:22" ht="15.75">
      <c r="A48" s="137"/>
      <c r="B48" s="137"/>
      <c r="C48" s="137"/>
      <c r="D48" s="137"/>
      <c r="E48" s="137"/>
      <c r="F48" s="137"/>
      <c r="G48" s="137"/>
      <c r="H48" s="137"/>
      <c r="I48" s="137"/>
      <c r="J48" s="137"/>
      <c r="K48" s="137"/>
      <c r="L48" s="137"/>
      <c r="M48" s="137"/>
      <c r="N48" s="137"/>
      <c r="O48" s="137"/>
      <c r="P48" s="137"/>
      <c r="Q48" s="137"/>
      <c r="R48" s="137"/>
      <c r="S48" s="137"/>
      <c r="T48" s="137"/>
      <c r="U48" s="137"/>
      <c r="V48" s="137"/>
    </row>
    <row r="49" spans="1:22" ht="15.75">
      <c r="A49" s="137"/>
      <c r="B49" s="137"/>
      <c r="C49" s="137"/>
      <c r="D49" s="137"/>
      <c r="E49" s="137"/>
      <c r="F49" s="137"/>
      <c r="G49" s="137"/>
      <c r="H49" s="137"/>
      <c r="I49" s="137"/>
      <c r="J49" s="137"/>
      <c r="K49" s="137"/>
      <c r="L49" s="137"/>
      <c r="M49" s="137"/>
      <c r="N49" s="137"/>
      <c r="O49" s="137"/>
      <c r="P49" s="137"/>
      <c r="Q49" s="137"/>
      <c r="R49" s="137"/>
      <c r="S49" s="137"/>
      <c r="T49" s="137"/>
      <c r="U49" s="137"/>
      <c r="V49" s="137"/>
    </row>
    <row r="50" spans="1:22" ht="15.75">
      <c r="A50" s="137"/>
      <c r="B50" s="137"/>
      <c r="C50" s="137"/>
      <c r="D50" s="137"/>
      <c r="E50" s="137"/>
      <c r="F50" s="137"/>
      <c r="G50" s="137"/>
      <c r="H50" s="137"/>
      <c r="I50" s="137"/>
      <c r="J50" s="137"/>
      <c r="K50" s="137"/>
      <c r="L50" s="137"/>
      <c r="M50" s="137"/>
      <c r="N50" s="137"/>
      <c r="O50" s="137"/>
      <c r="P50" s="137"/>
      <c r="Q50" s="137"/>
      <c r="R50" s="137"/>
      <c r="S50" s="137"/>
      <c r="T50" s="137"/>
      <c r="U50" s="137"/>
      <c r="V50" s="137"/>
    </row>
    <row r="51" spans="1:22" ht="15.75">
      <c r="A51" s="137"/>
      <c r="B51" s="137"/>
      <c r="C51" s="137"/>
      <c r="D51" s="137"/>
      <c r="E51" s="137"/>
      <c r="F51" s="137"/>
      <c r="G51" s="137"/>
      <c r="H51" s="137"/>
      <c r="I51" s="137"/>
      <c r="J51" s="137"/>
      <c r="K51" s="137"/>
      <c r="L51" s="137"/>
      <c r="M51" s="137"/>
      <c r="N51" s="137"/>
      <c r="O51" s="137"/>
      <c r="P51" s="137"/>
      <c r="Q51" s="137"/>
      <c r="R51" s="137"/>
      <c r="S51" s="137"/>
      <c r="T51" s="137"/>
      <c r="U51" s="137"/>
      <c r="V51" s="137"/>
    </row>
    <row r="52" spans="1:22" ht="15.75">
      <c r="A52" s="137"/>
      <c r="B52" s="137"/>
      <c r="C52" s="137"/>
      <c r="D52" s="137"/>
      <c r="E52" s="137"/>
      <c r="F52" s="137"/>
      <c r="G52" s="137"/>
      <c r="H52" s="137"/>
      <c r="I52" s="137"/>
      <c r="J52" s="137"/>
      <c r="K52" s="137"/>
      <c r="L52" s="137"/>
      <c r="M52" s="137"/>
      <c r="N52" s="137"/>
      <c r="O52" s="137"/>
      <c r="P52" s="137"/>
      <c r="Q52" s="137"/>
      <c r="R52" s="137"/>
      <c r="S52" s="137"/>
      <c r="T52" s="137"/>
      <c r="U52" s="137"/>
      <c r="V52" s="137"/>
    </row>
    <row r="53" spans="1:22" ht="15.75">
      <c r="A53" s="137"/>
      <c r="B53" s="137"/>
      <c r="C53" s="137"/>
      <c r="D53" s="137"/>
      <c r="E53" s="137"/>
      <c r="F53" s="137"/>
      <c r="G53" s="137"/>
      <c r="H53" s="137"/>
      <c r="I53" s="137"/>
      <c r="J53" s="137"/>
      <c r="K53" s="137"/>
      <c r="L53" s="137"/>
      <c r="M53" s="137"/>
      <c r="N53" s="137"/>
      <c r="O53" s="137"/>
      <c r="P53" s="137"/>
      <c r="Q53" s="137"/>
      <c r="R53" s="137"/>
      <c r="S53" s="137"/>
      <c r="T53" s="137"/>
      <c r="U53" s="137"/>
      <c r="V53" s="137"/>
    </row>
    <row r="54" spans="1:22" ht="15.75">
      <c r="A54" s="137"/>
      <c r="B54" s="137"/>
      <c r="C54" s="137"/>
      <c r="D54" s="137"/>
      <c r="E54" s="137"/>
      <c r="F54" s="137"/>
      <c r="G54" s="137"/>
      <c r="H54" s="137"/>
      <c r="I54" s="137"/>
      <c r="J54" s="137"/>
      <c r="K54" s="137"/>
      <c r="L54" s="137"/>
      <c r="M54" s="137"/>
      <c r="N54" s="137"/>
      <c r="O54" s="137"/>
      <c r="P54" s="137"/>
      <c r="Q54" s="137"/>
      <c r="R54" s="137"/>
      <c r="S54" s="137"/>
      <c r="T54" s="137"/>
      <c r="U54" s="137"/>
      <c r="V54" s="137"/>
    </row>
    <row r="55" spans="1:22" ht="15.75">
      <c r="A55" s="137"/>
      <c r="B55" s="137"/>
      <c r="C55" s="137"/>
      <c r="D55" s="137"/>
      <c r="E55" s="137"/>
      <c r="F55" s="137"/>
      <c r="G55" s="137"/>
      <c r="H55" s="137"/>
      <c r="I55" s="137"/>
      <c r="J55" s="137"/>
      <c r="K55" s="137"/>
      <c r="L55" s="137"/>
      <c r="M55" s="137"/>
      <c r="N55" s="137"/>
      <c r="O55" s="137"/>
      <c r="P55" s="137"/>
      <c r="Q55" s="137"/>
      <c r="R55" s="137"/>
      <c r="S55" s="137"/>
      <c r="T55" s="137"/>
      <c r="U55" s="137"/>
      <c r="V55" s="137"/>
    </row>
    <row r="56" spans="1:22" ht="15.75">
      <c r="A56" s="137"/>
      <c r="B56" s="137"/>
      <c r="C56" s="137"/>
      <c r="D56" s="137"/>
      <c r="E56" s="137"/>
      <c r="F56" s="137"/>
      <c r="G56" s="137"/>
      <c r="H56" s="137"/>
      <c r="I56" s="137"/>
      <c r="J56" s="137"/>
      <c r="K56" s="137"/>
      <c r="L56" s="137"/>
      <c r="M56" s="137"/>
      <c r="N56" s="137"/>
      <c r="O56" s="137"/>
      <c r="P56" s="137"/>
      <c r="Q56" s="137"/>
      <c r="R56" s="137"/>
      <c r="S56" s="137"/>
      <c r="T56" s="137"/>
      <c r="U56" s="137"/>
      <c r="V56" s="137"/>
    </row>
    <row r="57" spans="1:22" ht="15.75">
      <c r="A57" s="137"/>
      <c r="B57" s="137"/>
      <c r="C57" s="137"/>
      <c r="D57" s="137"/>
      <c r="E57" s="137"/>
      <c r="F57" s="137"/>
      <c r="G57" s="137"/>
      <c r="H57" s="137"/>
      <c r="I57" s="137"/>
      <c r="J57" s="137"/>
      <c r="K57" s="137"/>
      <c r="L57" s="137"/>
      <c r="M57" s="137"/>
      <c r="N57" s="137"/>
      <c r="O57" s="137"/>
      <c r="P57" s="137"/>
      <c r="Q57" s="137"/>
      <c r="R57" s="137"/>
      <c r="S57" s="137"/>
      <c r="T57" s="137"/>
      <c r="U57" s="137"/>
      <c r="V57" s="137"/>
    </row>
    <row r="58" spans="1:22" ht="15.75">
      <c r="A58" s="137"/>
      <c r="B58" s="137"/>
      <c r="C58" s="137"/>
      <c r="D58" s="137"/>
      <c r="E58" s="137"/>
      <c r="F58" s="137"/>
      <c r="G58" s="137"/>
      <c r="H58" s="137"/>
      <c r="I58" s="137"/>
      <c r="J58" s="137"/>
      <c r="K58" s="137"/>
      <c r="L58" s="137"/>
      <c r="M58" s="137"/>
      <c r="N58" s="137"/>
      <c r="O58" s="137"/>
      <c r="P58" s="137"/>
      <c r="Q58" s="137"/>
      <c r="R58" s="137"/>
      <c r="S58" s="137"/>
      <c r="T58" s="137"/>
      <c r="U58" s="137"/>
      <c r="V58" s="137"/>
    </row>
    <row r="59" spans="1:22" ht="15.75">
      <c r="A59" s="137"/>
      <c r="B59" s="137"/>
      <c r="C59" s="137"/>
      <c r="D59" s="137"/>
      <c r="E59" s="137"/>
      <c r="F59" s="137"/>
      <c r="G59" s="137"/>
      <c r="H59" s="137"/>
      <c r="I59" s="137"/>
      <c r="J59" s="137"/>
      <c r="K59" s="137"/>
      <c r="L59" s="137"/>
      <c r="M59" s="137"/>
      <c r="N59" s="137"/>
      <c r="O59" s="137"/>
      <c r="P59" s="137"/>
      <c r="Q59" s="137"/>
      <c r="R59" s="137"/>
      <c r="S59" s="137"/>
      <c r="T59" s="137"/>
      <c r="U59" s="137"/>
      <c r="V59" s="137"/>
    </row>
    <row r="60" spans="1:22" ht="15.75">
      <c r="A60" s="137"/>
      <c r="B60" s="137"/>
      <c r="C60" s="137"/>
      <c r="D60" s="137"/>
      <c r="E60" s="137"/>
      <c r="F60" s="137"/>
      <c r="G60" s="137"/>
      <c r="H60" s="137"/>
      <c r="I60" s="137"/>
      <c r="J60" s="137"/>
      <c r="K60" s="137"/>
      <c r="L60" s="137"/>
      <c r="M60" s="137"/>
      <c r="N60" s="137"/>
      <c r="O60" s="137"/>
      <c r="P60" s="137"/>
      <c r="Q60" s="137"/>
      <c r="R60" s="137"/>
      <c r="S60" s="137"/>
      <c r="T60" s="137"/>
      <c r="U60" s="137"/>
      <c r="V60" s="137"/>
    </row>
    <row r="61" spans="1:22" ht="15.75">
      <c r="A61" s="137"/>
      <c r="B61" s="137"/>
      <c r="C61" s="137"/>
      <c r="D61" s="137"/>
      <c r="E61" s="137"/>
      <c r="F61" s="137"/>
      <c r="G61" s="137"/>
      <c r="H61" s="137"/>
      <c r="I61" s="137"/>
      <c r="J61" s="137"/>
      <c r="K61" s="137"/>
      <c r="L61" s="137"/>
      <c r="M61" s="137"/>
      <c r="N61" s="137"/>
      <c r="O61" s="137"/>
      <c r="P61" s="137"/>
      <c r="Q61" s="137"/>
      <c r="R61" s="137"/>
      <c r="S61" s="137"/>
      <c r="T61" s="137"/>
      <c r="U61" s="137"/>
      <c r="V61" s="137"/>
    </row>
    <row r="62" spans="1:22" ht="15.75">
      <c r="A62" s="137"/>
      <c r="B62" s="137"/>
      <c r="C62" s="137"/>
      <c r="D62" s="137"/>
      <c r="E62" s="137"/>
      <c r="F62" s="137"/>
      <c r="G62" s="137"/>
      <c r="H62" s="137"/>
      <c r="I62" s="137"/>
      <c r="J62" s="137"/>
      <c r="K62" s="137"/>
      <c r="L62" s="137"/>
      <c r="M62" s="137"/>
      <c r="N62" s="137"/>
      <c r="O62" s="137"/>
      <c r="P62" s="137"/>
      <c r="Q62" s="137"/>
      <c r="R62" s="137"/>
      <c r="S62" s="137"/>
      <c r="T62" s="137"/>
      <c r="U62" s="137"/>
      <c r="V62" s="137"/>
    </row>
    <row r="63" spans="1:22" ht="15.75">
      <c r="A63" s="137"/>
      <c r="B63" s="137"/>
      <c r="C63" s="137"/>
      <c r="D63" s="137"/>
      <c r="E63" s="137"/>
      <c r="F63" s="137"/>
      <c r="G63" s="137"/>
      <c r="H63" s="137"/>
      <c r="I63" s="137"/>
      <c r="J63" s="137"/>
      <c r="K63" s="137"/>
      <c r="L63" s="137"/>
      <c r="M63" s="137"/>
      <c r="N63" s="137"/>
      <c r="O63" s="137"/>
      <c r="P63" s="137"/>
      <c r="Q63" s="137"/>
      <c r="R63" s="137"/>
      <c r="S63" s="137"/>
      <c r="T63" s="137"/>
      <c r="U63" s="137"/>
      <c r="V63" s="137"/>
    </row>
    <row r="64" spans="1:22" ht="15.75">
      <c r="A64" s="137"/>
      <c r="B64" s="137"/>
      <c r="C64" s="137"/>
      <c r="D64" s="137"/>
      <c r="E64" s="137"/>
      <c r="F64" s="137"/>
      <c r="G64" s="137"/>
      <c r="H64" s="137"/>
      <c r="I64" s="137"/>
      <c r="J64" s="137"/>
      <c r="K64" s="137"/>
      <c r="L64" s="137"/>
      <c r="M64" s="137"/>
      <c r="N64" s="137"/>
      <c r="O64" s="137"/>
      <c r="P64" s="137"/>
      <c r="Q64" s="137"/>
      <c r="R64" s="137"/>
      <c r="S64" s="137"/>
      <c r="T64" s="137"/>
      <c r="U64" s="137"/>
      <c r="V64" s="137"/>
    </row>
    <row r="65" spans="1:22" ht="15.75">
      <c r="A65" s="137"/>
      <c r="B65" s="137"/>
      <c r="C65" s="137"/>
      <c r="D65" s="137"/>
      <c r="E65" s="137"/>
      <c r="F65" s="137"/>
      <c r="G65" s="137"/>
      <c r="H65" s="137"/>
      <c r="I65" s="137"/>
      <c r="J65" s="137"/>
      <c r="K65" s="137"/>
      <c r="L65" s="137"/>
      <c r="M65" s="137"/>
      <c r="N65" s="137"/>
      <c r="O65" s="137"/>
      <c r="P65" s="137"/>
      <c r="Q65" s="137"/>
      <c r="R65" s="137"/>
      <c r="S65" s="137"/>
      <c r="T65" s="137"/>
      <c r="U65" s="137"/>
      <c r="V65" s="137"/>
    </row>
    <row r="66" spans="1:22" ht="15.75">
      <c r="A66" s="137"/>
      <c r="B66" s="137"/>
      <c r="C66" s="137"/>
      <c r="D66" s="137"/>
      <c r="E66" s="137"/>
      <c r="F66" s="137"/>
      <c r="G66" s="137"/>
      <c r="H66" s="137"/>
      <c r="I66" s="137"/>
      <c r="J66" s="137"/>
      <c r="K66" s="137"/>
      <c r="L66" s="137"/>
      <c r="M66" s="137"/>
      <c r="N66" s="137"/>
      <c r="O66" s="137"/>
      <c r="P66" s="137"/>
      <c r="Q66" s="137"/>
      <c r="R66" s="137"/>
      <c r="S66" s="137"/>
      <c r="T66" s="137"/>
      <c r="U66" s="137"/>
      <c r="V66" s="137"/>
    </row>
    <row r="67" spans="1:22" ht="15.75">
      <c r="A67" s="137"/>
      <c r="B67" s="137"/>
      <c r="C67" s="137"/>
      <c r="D67" s="137"/>
      <c r="E67" s="137"/>
      <c r="F67" s="137"/>
      <c r="G67" s="137"/>
      <c r="H67" s="137"/>
      <c r="I67" s="137"/>
      <c r="J67" s="137"/>
      <c r="K67" s="137"/>
      <c r="L67" s="137"/>
      <c r="M67" s="137"/>
      <c r="N67" s="137"/>
      <c r="O67" s="137"/>
      <c r="P67" s="137"/>
      <c r="Q67" s="137"/>
      <c r="R67" s="137"/>
      <c r="S67" s="137"/>
      <c r="T67" s="137"/>
      <c r="U67" s="137"/>
      <c r="V67" s="137"/>
    </row>
    <row r="68" spans="1:22" ht="15.75">
      <c r="A68" s="137"/>
      <c r="B68" s="137"/>
      <c r="C68" s="137"/>
      <c r="D68" s="137"/>
      <c r="E68" s="137"/>
      <c r="F68" s="137"/>
      <c r="G68" s="137"/>
      <c r="H68" s="137"/>
      <c r="I68" s="137"/>
      <c r="J68" s="137"/>
      <c r="K68" s="137"/>
      <c r="L68" s="137"/>
      <c r="M68" s="137"/>
      <c r="N68" s="137"/>
      <c r="O68" s="137"/>
      <c r="P68" s="137"/>
      <c r="Q68" s="137"/>
      <c r="R68" s="137"/>
      <c r="S68" s="137"/>
      <c r="T68" s="137"/>
      <c r="U68" s="137"/>
      <c r="V68" s="137"/>
    </row>
    <row r="69" spans="1:22" ht="15.75">
      <c r="A69" s="137"/>
      <c r="B69" s="137"/>
      <c r="C69" s="137"/>
      <c r="D69" s="137"/>
      <c r="E69" s="137"/>
      <c r="F69" s="137"/>
      <c r="G69" s="137"/>
      <c r="H69" s="137"/>
      <c r="I69" s="137"/>
      <c r="J69" s="137"/>
      <c r="K69" s="137"/>
      <c r="L69" s="137"/>
      <c r="M69" s="137"/>
      <c r="N69" s="137"/>
      <c r="O69" s="137"/>
      <c r="P69" s="137"/>
      <c r="Q69" s="137"/>
      <c r="R69" s="137"/>
      <c r="S69" s="137"/>
      <c r="T69" s="137"/>
      <c r="U69" s="137"/>
      <c r="V69" s="137"/>
    </row>
    <row r="70" spans="1:22" ht="15.75">
      <c r="A70" s="137"/>
      <c r="B70" s="137"/>
      <c r="C70" s="137"/>
      <c r="D70" s="137"/>
      <c r="E70" s="137"/>
      <c r="F70" s="137"/>
      <c r="G70" s="137"/>
      <c r="H70" s="137"/>
      <c r="I70" s="137"/>
      <c r="J70" s="137"/>
      <c r="K70" s="137"/>
      <c r="L70" s="137"/>
      <c r="M70" s="137"/>
      <c r="N70" s="137"/>
      <c r="O70" s="137"/>
      <c r="P70" s="137"/>
      <c r="Q70" s="137"/>
      <c r="R70" s="137"/>
      <c r="S70" s="137"/>
      <c r="T70" s="137"/>
      <c r="U70" s="137"/>
      <c r="V70" s="137"/>
    </row>
    <row r="71" spans="1:22" ht="15.75">
      <c r="A71" s="137"/>
      <c r="B71" s="137"/>
      <c r="C71" s="137"/>
      <c r="D71" s="137"/>
      <c r="E71" s="137"/>
      <c r="F71" s="137"/>
      <c r="G71" s="137"/>
      <c r="H71" s="137"/>
      <c r="I71" s="137"/>
      <c r="J71" s="137"/>
      <c r="K71" s="137"/>
      <c r="L71" s="137"/>
      <c r="M71" s="137"/>
      <c r="N71" s="137"/>
      <c r="O71" s="137"/>
      <c r="P71" s="137"/>
      <c r="Q71" s="137"/>
      <c r="R71" s="137"/>
      <c r="S71" s="137"/>
      <c r="T71" s="137"/>
      <c r="U71" s="137"/>
      <c r="V71" s="137"/>
    </row>
    <row r="72" spans="1:22" ht="15.75">
      <c r="A72" s="137"/>
      <c r="B72" s="137"/>
      <c r="C72" s="137"/>
      <c r="D72" s="137"/>
      <c r="E72" s="137"/>
      <c r="F72" s="137"/>
      <c r="G72" s="137"/>
      <c r="H72" s="137"/>
      <c r="I72" s="137"/>
      <c r="J72" s="137"/>
      <c r="K72" s="137"/>
      <c r="L72" s="137"/>
      <c r="M72" s="137"/>
      <c r="N72" s="137"/>
      <c r="O72" s="137"/>
      <c r="P72" s="137"/>
      <c r="Q72" s="137"/>
      <c r="R72" s="137"/>
      <c r="S72" s="137"/>
      <c r="T72" s="137"/>
      <c r="U72" s="137"/>
      <c r="V72" s="137"/>
    </row>
    <row r="73" spans="1:22" ht="15.75">
      <c r="A73" s="137"/>
      <c r="B73" s="137"/>
      <c r="C73" s="137"/>
      <c r="D73" s="137"/>
      <c r="E73" s="137"/>
      <c r="F73" s="137"/>
      <c r="G73" s="137"/>
      <c r="H73" s="137"/>
      <c r="I73" s="137"/>
      <c r="J73" s="137"/>
      <c r="K73" s="137"/>
      <c r="L73" s="137"/>
      <c r="M73" s="137"/>
      <c r="N73" s="137"/>
      <c r="O73" s="137"/>
      <c r="P73" s="137"/>
      <c r="Q73" s="137"/>
      <c r="R73" s="137"/>
      <c r="S73" s="137"/>
      <c r="T73" s="137"/>
      <c r="U73" s="137"/>
      <c r="V73" s="137"/>
    </row>
    <row r="74" spans="1:22" ht="15.75">
      <c r="A74" s="137"/>
      <c r="B74" s="137"/>
      <c r="C74" s="137"/>
      <c r="D74" s="137"/>
      <c r="E74" s="137"/>
      <c r="F74" s="137"/>
      <c r="G74" s="137"/>
      <c r="H74" s="137"/>
      <c r="I74" s="137"/>
      <c r="J74" s="137"/>
      <c r="K74" s="137"/>
      <c r="L74" s="137"/>
      <c r="M74" s="137"/>
      <c r="N74" s="137"/>
      <c r="O74" s="137"/>
      <c r="P74" s="137"/>
      <c r="Q74" s="137"/>
      <c r="R74" s="137"/>
      <c r="S74" s="137"/>
      <c r="T74" s="137"/>
      <c r="U74" s="137"/>
      <c r="V74" s="137"/>
    </row>
    <row r="75" spans="1:22" ht="15.75">
      <c r="A75" s="137"/>
      <c r="B75" s="137"/>
      <c r="C75" s="137"/>
      <c r="D75" s="137"/>
      <c r="E75" s="137"/>
      <c r="F75" s="137"/>
      <c r="G75" s="137"/>
      <c r="H75" s="137"/>
      <c r="I75" s="137"/>
      <c r="J75" s="137"/>
      <c r="K75" s="137"/>
      <c r="L75" s="137"/>
      <c r="M75" s="137"/>
      <c r="N75" s="137"/>
      <c r="O75" s="137"/>
      <c r="P75" s="137"/>
      <c r="Q75" s="137"/>
      <c r="R75" s="137"/>
      <c r="S75" s="137"/>
      <c r="T75" s="137"/>
      <c r="U75" s="137"/>
      <c r="V75" s="137"/>
    </row>
    <row r="76" spans="1:22" ht="15.75">
      <c r="A76" s="137"/>
      <c r="B76" s="137"/>
      <c r="C76" s="137"/>
      <c r="D76" s="137"/>
      <c r="E76" s="137"/>
      <c r="F76" s="137"/>
      <c r="G76" s="137"/>
      <c r="H76" s="137"/>
      <c r="I76" s="137"/>
      <c r="J76" s="137"/>
      <c r="K76" s="137"/>
      <c r="L76" s="137"/>
      <c r="M76" s="137"/>
      <c r="N76" s="137"/>
      <c r="O76" s="137"/>
      <c r="P76" s="137"/>
      <c r="Q76" s="137"/>
      <c r="R76" s="137"/>
      <c r="S76" s="137"/>
      <c r="T76" s="137"/>
      <c r="U76" s="137"/>
      <c r="V76" s="137"/>
    </row>
    <row r="77" spans="1:22" ht="15.75">
      <c r="A77" s="137"/>
      <c r="B77" s="137"/>
      <c r="C77" s="137"/>
      <c r="D77" s="137"/>
      <c r="E77" s="137"/>
      <c r="F77" s="137"/>
      <c r="G77" s="137"/>
      <c r="H77" s="137"/>
      <c r="I77" s="137"/>
      <c r="J77" s="137"/>
      <c r="K77" s="137"/>
      <c r="L77" s="137"/>
      <c r="M77" s="137"/>
      <c r="N77" s="137"/>
      <c r="O77" s="137"/>
      <c r="P77" s="137"/>
      <c r="Q77" s="137"/>
      <c r="R77" s="137"/>
      <c r="S77" s="137"/>
      <c r="T77" s="137"/>
      <c r="U77" s="137"/>
      <c r="V77" s="137"/>
    </row>
    <row r="78" spans="1:22" ht="15.75">
      <c r="A78" s="137"/>
      <c r="B78" s="137"/>
      <c r="C78" s="137"/>
      <c r="D78" s="137"/>
      <c r="E78" s="137"/>
      <c r="F78" s="137"/>
      <c r="G78" s="137"/>
      <c r="H78" s="137"/>
      <c r="I78" s="137"/>
      <c r="J78" s="137"/>
      <c r="K78" s="137"/>
      <c r="L78" s="137"/>
      <c r="M78" s="137"/>
      <c r="N78" s="137"/>
      <c r="O78" s="137"/>
      <c r="P78" s="137"/>
      <c r="Q78" s="137"/>
      <c r="R78" s="137"/>
      <c r="S78" s="137"/>
      <c r="T78" s="137"/>
      <c r="U78" s="137"/>
      <c r="V78" s="137"/>
    </row>
    <row r="79" spans="1:22" ht="15.75">
      <c r="A79" s="137"/>
      <c r="B79" s="137"/>
      <c r="C79" s="137"/>
      <c r="D79" s="137"/>
      <c r="E79" s="137"/>
      <c r="F79" s="137"/>
      <c r="G79" s="137"/>
      <c r="H79" s="137"/>
      <c r="I79" s="137"/>
      <c r="J79" s="137"/>
      <c r="K79" s="137"/>
      <c r="L79" s="137"/>
      <c r="M79" s="137"/>
      <c r="N79" s="137"/>
      <c r="O79" s="137"/>
      <c r="P79" s="137"/>
      <c r="Q79" s="137"/>
      <c r="R79" s="137"/>
      <c r="S79" s="137"/>
      <c r="T79" s="137"/>
      <c r="U79" s="137"/>
      <c r="V79" s="137"/>
    </row>
    <row r="80" spans="1:22" ht="15.75">
      <c r="A80" s="137"/>
      <c r="B80" s="137"/>
      <c r="C80" s="137"/>
      <c r="D80" s="137"/>
      <c r="E80" s="137"/>
      <c r="F80" s="137"/>
      <c r="G80" s="137"/>
      <c r="H80" s="137"/>
      <c r="I80" s="137"/>
      <c r="J80" s="137"/>
      <c r="K80" s="137"/>
      <c r="L80" s="137"/>
      <c r="M80" s="137"/>
      <c r="N80" s="137"/>
      <c r="O80" s="137"/>
      <c r="P80" s="137"/>
      <c r="Q80" s="137"/>
      <c r="R80" s="137"/>
      <c r="S80" s="137"/>
      <c r="T80" s="137"/>
      <c r="U80" s="137"/>
      <c r="V80" s="137"/>
    </row>
    <row r="81" spans="1:22" ht="15.75">
      <c r="A81" s="137"/>
      <c r="B81" s="137"/>
      <c r="C81" s="137"/>
      <c r="D81" s="137"/>
      <c r="E81" s="137"/>
      <c r="F81" s="137"/>
      <c r="G81" s="137"/>
      <c r="H81" s="137"/>
      <c r="I81" s="137"/>
      <c r="J81" s="137"/>
      <c r="K81" s="137"/>
      <c r="L81" s="137"/>
      <c r="M81" s="137"/>
      <c r="N81" s="137"/>
      <c r="O81" s="137"/>
      <c r="P81" s="137"/>
      <c r="Q81" s="137"/>
      <c r="R81" s="137"/>
      <c r="S81" s="137"/>
      <c r="T81" s="137"/>
      <c r="U81" s="137"/>
      <c r="V81" s="137"/>
    </row>
    <row r="82" spans="1:22" ht="15.75">
      <c r="A82" s="137"/>
      <c r="B82" s="137"/>
      <c r="C82" s="137"/>
      <c r="D82" s="137"/>
      <c r="E82" s="137"/>
      <c r="F82" s="137"/>
      <c r="G82" s="137"/>
      <c r="H82" s="137"/>
      <c r="I82" s="137"/>
      <c r="J82" s="137"/>
      <c r="K82" s="137"/>
      <c r="L82" s="137"/>
      <c r="M82" s="137"/>
      <c r="N82" s="137"/>
      <c r="O82" s="137"/>
      <c r="P82" s="137"/>
      <c r="Q82" s="137"/>
      <c r="R82" s="137"/>
      <c r="S82" s="137"/>
      <c r="T82" s="137"/>
      <c r="U82" s="137"/>
      <c r="V82" s="137"/>
    </row>
    <row r="83" spans="1:22" ht="15.75">
      <c r="A83" s="137"/>
      <c r="B83" s="137"/>
      <c r="C83" s="137"/>
      <c r="D83" s="137"/>
      <c r="E83" s="137"/>
      <c r="F83" s="137"/>
      <c r="G83" s="137"/>
      <c r="H83" s="137"/>
      <c r="I83" s="137"/>
      <c r="J83" s="137"/>
      <c r="K83" s="137"/>
      <c r="L83" s="137"/>
      <c r="M83" s="137"/>
      <c r="N83" s="137"/>
      <c r="O83" s="137"/>
      <c r="P83" s="137"/>
      <c r="Q83" s="137"/>
      <c r="R83" s="137"/>
      <c r="S83" s="137"/>
      <c r="T83" s="137"/>
      <c r="U83" s="137"/>
      <c r="V83" s="137"/>
    </row>
    <row r="84" spans="1:22" ht="15.75">
      <c r="A84" s="137"/>
      <c r="B84" s="137"/>
      <c r="C84" s="137"/>
      <c r="D84" s="137"/>
      <c r="E84" s="137"/>
      <c r="F84" s="137"/>
      <c r="G84" s="137"/>
      <c r="H84" s="137"/>
      <c r="I84" s="137"/>
      <c r="J84" s="137"/>
      <c r="K84" s="137"/>
      <c r="L84" s="137"/>
      <c r="M84" s="137"/>
      <c r="N84" s="137"/>
      <c r="O84" s="137"/>
      <c r="P84" s="137"/>
      <c r="Q84" s="137"/>
      <c r="R84" s="137"/>
      <c r="S84" s="137"/>
      <c r="T84" s="137"/>
      <c r="U84" s="137"/>
      <c r="V84" s="137"/>
    </row>
    <row r="85" spans="1:22" ht="15.75">
      <c r="A85" s="137"/>
      <c r="B85" s="137"/>
      <c r="C85" s="137"/>
      <c r="D85" s="137"/>
      <c r="E85" s="137"/>
      <c r="F85" s="137"/>
      <c r="G85" s="137"/>
      <c r="H85" s="137"/>
      <c r="I85" s="137"/>
      <c r="J85" s="137"/>
      <c r="K85" s="137"/>
      <c r="L85" s="137"/>
      <c r="M85" s="137"/>
      <c r="N85" s="137"/>
      <c r="O85" s="137"/>
      <c r="P85" s="137"/>
      <c r="Q85" s="137"/>
      <c r="R85" s="137"/>
      <c r="S85" s="137"/>
      <c r="T85" s="137"/>
      <c r="U85" s="137"/>
      <c r="V85" s="137"/>
    </row>
    <row r="86" spans="1:22" ht="15.75">
      <c r="A86" s="137"/>
      <c r="B86" s="137"/>
      <c r="C86" s="137"/>
      <c r="D86" s="137"/>
      <c r="E86" s="137"/>
      <c r="F86" s="137"/>
      <c r="G86" s="137"/>
      <c r="H86" s="137"/>
      <c r="I86" s="137"/>
      <c r="J86" s="137"/>
      <c r="K86" s="137"/>
      <c r="L86" s="137"/>
      <c r="M86" s="137"/>
      <c r="N86" s="137"/>
      <c r="O86" s="137"/>
      <c r="P86" s="137"/>
      <c r="Q86" s="137"/>
      <c r="R86" s="137"/>
      <c r="S86" s="137"/>
      <c r="T86" s="137"/>
      <c r="U86" s="137"/>
      <c r="V86" s="137"/>
    </row>
    <row r="87" spans="1:22" ht="15.75">
      <c r="A87" s="137"/>
      <c r="B87" s="137"/>
      <c r="C87" s="137"/>
      <c r="D87" s="137"/>
      <c r="E87" s="137"/>
      <c r="F87" s="137"/>
      <c r="G87" s="137"/>
      <c r="H87" s="137"/>
      <c r="I87" s="137"/>
      <c r="J87" s="137"/>
      <c r="K87" s="137"/>
      <c r="L87" s="137"/>
      <c r="M87" s="137"/>
      <c r="N87" s="137"/>
      <c r="O87" s="137"/>
      <c r="P87" s="137"/>
      <c r="Q87" s="137"/>
      <c r="R87" s="137"/>
      <c r="S87" s="137"/>
      <c r="T87" s="137"/>
      <c r="U87" s="137"/>
      <c r="V87" s="137"/>
    </row>
    <row r="88" spans="1:22" ht="15.75">
      <c r="A88" s="137"/>
      <c r="B88" s="137"/>
      <c r="C88" s="137"/>
      <c r="D88" s="137"/>
      <c r="E88" s="137"/>
      <c r="F88" s="137"/>
      <c r="G88" s="137"/>
      <c r="H88" s="137"/>
      <c r="I88" s="137"/>
      <c r="J88" s="137"/>
      <c r="K88" s="137"/>
      <c r="L88" s="137"/>
      <c r="M88" s="137"/>
      <c r="N88" s="137"/>
      <c r="O88" s="137"/>
      <c r="P88" s="137"/>
      <c r="Q88" s="137"/>
      <c r="R88" s="137"/>
      <c r="S88" s="137"/>
      <c r="T88" s="137"/>
      <c r="U88" s="137"/>
      <c r="V88" s="137"/>
    </row>
    <row r="89" spans="1:22" ht="15.75">
      <c r="A89" s="137"/>
      <c r="B89" s="137"/>
      <c r="C89" s="137"/>
      <c r="D89" s="137"/>
      <c r="E89" s="137"/>
      <c r="F89" s="137"/>
      <c r="G89" s="137"/>
      <c r="H89" s="137"/>
      <c r="I89" s="137"/>
      <c r="J89" s="137"/>
      <c r="K89" s="137"/>
      <c r="L89" s="137"/>
      <c r="M89" s="137"/>
      <c r="N89" s="137"/>
      <c r="O89" s="137"/>
      <c r="P89" s="137"/>
      <c r="Q89" s="137"/>
      <c r="R89" s="137"/>
      <c r="S89" s="137"/>
      <c r="T89" s="137"/>
      <c r="U89" s="137"/>
      <c r="V89" s="137"/>
    </row>
    <row r="90" spans="1:22" ht="15.75">
      <c r="A90" s="137"/>
      <c r="B90" s="137"/>
      <c r="C90" s="137"/>
      <c r="D90" s="137"/>
      <c r="E90" s="137"/>
      <c r="F90" s="137"/>
      <c r="G90" s="137"/>
      <c r="H90" s="137"/>
      <c r="I90" s="137"/>
      <c r="J90" s="137"/>
      <c r="K90" s="137"/>
      <c r="L90" s="137"/>
      <c r="M90" s="137"/>
      <c r="N90" s="137"/>
      <c r="O90" s="137"/>
      <c r="P90" s="137"/>
      <c r="Q90" s="137"/>
      <c r="R90" s="137"/>
      <c r="S90" s="137"/>
      <c r="T90" s="137"/>
      <c r="U90" s="137"/>
      <c r="V90" s="137"/>
    </row>
    <row r="91" spans="1:22" ht="15.75">
      <c r="A91" s="137"/>
      <c r="B91" s="137"/>
      <c r="C91" s="137"/>
      <c r="D91" s="137"/>
      <c r="E91" s="137"/>
      <c r="F91" s="137"/>
      <c r="G91" s="137"/>
      <c r="H91" s="137"/>
      <c r="I91" s="137"/>
      <c r="J91" s="137"/>
      <c r="K91" s="137"/>
      <c r="L91" s="137"/>
      <c r="M91" s="137"/>
      <c r="N91" s="137"/>
      <c r="O91" s="137"/>
      <c r="P91" s="137"/>
      <c r="Q91" s="137"/>
      <c r="R91" s="137"/>
      <c r="S91" s="137"/>
      <c r="T91" s="137"/>
      <c r="U91" s="137"/>
      <c r="V91" s="137"/>
    </row>
    <row r="92" spans="1:22" ht="15.75">
      <c r="A92" s="137"/>
      <c r="B92" s="137"/>
      <c r="C92" s="137"/>
      <c r="D92" s="137"/>
      <c r="E92" s="137"/>
      <c r="F92" s="137"/>
      <c r="G92" s="137"/>
      <c r="H92" s="137"/>
      <c r="I92" s="137"/>
      <c r="J92" s="137"/>
      <c r="K92" s="137"/>
      <c r="L92" s="137"/>
      <c r="M92" s="137"/>
      <c r="N92" s="137"/>
      <c r="O92" s="137"/>
      <c r="P92" s="137"/>
      <c r="Q92" s="137"/>
      <c r="R92" s="137"/>
      <c r="S92" s="137"/>
      <c r="T92" s="137"/>
      <c r="U92" s="137"/>
      <c r="V92" s="137"/>
    </row>
    <row r="93" spans="1:22" ht="15.75">
      <c r="A93" s="137"/>
      <c r="B93" s="137"/>
      <c r="C93" s="137"/>
      <c r="D93" s="137"/>
      <c r="E93" s="137"/>
      <c r="F93" s="137"/>
      <c r="G93" s="137"/>
      <c r="H93" s="137"/>
      <c r="I93" s="137"/>
      <c r="J93" s="137"/>
      <c r="K93" s="137"/>
      <c r="L93" s="137"/>
      <c r="M93" s="137"/>
      <c r="N93" s="137"/>
      <c r="O93" s="137"/>
      <c r="P93" s="137"/>
      <c r="Q93" s="137"/>
      <c r="R93" s="137"/>
      <c r="S93" s="137"/>
      <c r="T93" s="137"/>
      <c r="U93" s="137"/>
      <c r="V93" s="137"/>
    </row>
    <row r="94" spans="1:22" ht="15.75">
      <c r="A94" s="137"/>
      <c r="B94" s="137"/>
      <c r="C94" s="137"/>
      <c r="D94" s="137"/>
      <c r="E94" s="137"/>
      <c r="F94" s="137"/>
      <c r="G94" s="137"/>
      <c r="H94" s="137"/>
      <c r="I94" s="137"/>
      <c r="J94" s="137"/>
      <c r="K94" s="137"/>
      <c r="L94" s="137"/>
      <c r="M94" s="137"/>
      <c r="N94" s="137"/>
      <c r="O94" s="137"/>
      <c r="P94" s="137"/>
      <c r="Q94" s="137"/>
      <c r="R94" s="137"/>
      <c r="S94" s="137"/>
      <c r="T94" s="137"/>
      <c r="U94" s="137"/>
      <c r="V94" s="137"/>
    </row>
    <row r="95" spans="1:22" ht="15.75">
      <c r="A95" s="137"/>
      <c r="B95" s="137"/>
      <c r="C95" s="137"/>
      <c r="D95" s="137"/>
      <c r="E95" s="137"/>
      <c r="F95" s="137"/>
      <c r="G95" s="137"/>
      <c r="H95" s="137"/>
      <c r="I95" s="137"/>
      <c r="J95" s="137"/>
      <c r="K95" s="137"/>
      <c r="L95" s="137"/>
      <c r="M95" s="137"/>
      <c r="N95" s="137"/>
      <c r="O95" s="137"/>
      <c r="P95" s="137"/>
      <c r="Q95" s="137"/>
      <c r="R95" s="137"/>
      <c r="S95" s="137"/>
      <c r="T95" s="137"/>
      <c r="U95" s="137"/>
      <c r="V95" s="137"/>
    </row>
    <row r="96" spans="1:22" ht="15.75">
      <c r="A96" s="137"/>
      <c r="B96" s="137"/>
      <c r="C96" s="137"/>
      <c r="D96" s="137"/>
      <c r="E96" s="137"/>
      <c r="F96" s="137"/>
      <c r="G96" s="137"/>
      <c r="H96" s="137"/>
      <c r="I96" s="137"/>
      <c r="J96" s="137"/>
      <c r="K96" s="137"/>
      <c r="L96" s="137"/>
      <c r="M96" s="137"/>
      <c r="N96" s="137"/>
      <c r="O96" s="137"/>
      <c r="P96" s="137"/>
      <c r="Q96" s="137"/>
      <c r="R96" s="137"/>
      <c r="S96" s="137"/>
      <c r="T96" s="137"/>
      <c r="U96" s="137"/>
      <c r="V96" s="137"/>
    </row>
    <row r="97" spans="1:22" ht="15.75">
      <c r="A97" s="137"/>
      <c r="B97" s="137"/>
      <c r="C97" s="137"/>
      <c r="D97" s="137"/>
      <c r="E97" s="137"/>
      <c r="F97" s="137"/>
      <c r="G97" s="137"/>
      <c r="H97" s="137"/>
      <c r="I97" s="137"/>
      <c r="J97" s="137"/>
      <c r="K97" s="137"/>
      <c r="L97" s="137"/>
      <c r="M97" s="137"/>
      <c r="N97" s="137"/>
      <c r="O97" s="137"/>
      <c r="P97" s="137"/>
      <c r="Q97" s="137"/>
      <c r="R97" s="137"/>
      <c r="S97" s="137"/>
      <c r="T97" s="137"/>
      <c r="U97" s="137"/>
      <c r="V97" s="137"/>
    </row>
    <row r="98" spans="1:22" ht="15.75">
      <c r="A98" s="137"/>
      <c r="B98" s="137"/>
      <c r="C98" s="137"/>
      <c r="D98" s="137"/>
      <c r="E98" s="137"/>
      <c r="F98" s="137"/>
      <c r="G98" s="137"/>
      <c r="H98" s="137"/>
      <c r="I98" s="137"/>
      <c r="J98" s="137"/>
      <c r="K98" s="137"/>
      <c r="L98" s="137"/>
      <c r="M98" s="137"/>
      <c r="N98" s="137"/>
      <c r="O98" s="137"/>
      <c r="P98" s="137"/>
      <c r="Q98" s="137"/>
      <c r="R98" s="137"/>
      <c r="S98" s="137"/>
      <c r="T98" s="137"/>
      <c r="U98" s="137"/>
      <c r="V98" s="137"/>
    </row>
    <row r="99" spans="1:22" ht="15.75">
      <c r="A99" s="137"/>
      <c r="B99" s="137"/>
      <c r="C99" s="137"/>
      <c r="D99" s="137"/>
      <c r="E99" s="137"/>
      <c r="F99" s="137"/>
      <c r="G99" s="137"/>
      <c r="H99" s="137"/>
      <c r="I99" s="137"/>
      <c r="J99" s="137"/>
      <c r="K99" s="137"/>
      <c r="L99" s="137"/>
      <c r="M99" s="137"/>
      <c r="N99" s="137"/>
      <c r="O99" s="137"/>
      <c r="P99" s="137"/>
      <c r="Q99" s="137"/>
      <c r="R99" s="137"/>
      <c r="S99" s="137"/>
      <c r="T99" s="137"/>
      <c r="U99" s="137"/>
      <c r="V99" s="137"/>
    </row>
    <row r="100" spans="1:22" ht="15.75">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row>
    <row r="101" spans="1:22" ht="15.75">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row>
    <row r="102" spans="1:22" ht="15.75">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row>
    <row r="103" spans="1:22" ht="15.75">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row>
    <row r="104" spans="1:22" ht="15.75">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row>
    <row r="105" spans="1:22" ht="15.75">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row>
    <row r="106" spans="1:22" ht="15.75">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row>
    <row r="107" spans="1:22" ht="15.75">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row>
    <row r="108" spans="1:22" ht="15.75">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row>
    <row r="109" spans="1:22" ht="15.75">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row>
    <row r="110" spans="1:22" ht="15.75">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row>
    <row r="111" spans="1:22" ht="15.75">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row>
    <row r="112" spans="1:22" ht="15.75">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row>
    <row r="113" spans="1:22" ht="15.75">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row>
    <row r="114" spans="1:22" ht="15.75">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row>
    <row r="115" spans="1:22" ht="15.75">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row>
    <row r="116" spans="1:22" ht="15.75">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row>
    <row r="117" spans="1:22" ht="15.75">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row>
    <row r="118" spans="1:22" ht="15.75">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row>
    <row r="119" spans="1:22" ht="15.75">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row>
    <row r="120" spans="1:22" ht="15.75">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row>
    <row r="121" spans="1:22" ht="15.75">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row>
    <row r="122" spans="1:22" ht="15.75">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row>
    <row r="123" spans="1:22" ht="15.75">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row>
    <row r="124" spans="1:22" ht="15.75">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row>
    <row r="125" spans="1:22" ht="15.75">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row>
    <row r="126" spans="1:22" ht="15.75">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row>
    <row r="127" spans="1:22" ht="15.75">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row>
    <row r="128" spans="1:22" ht="15.75">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row>
    <row r="129" spans="1:22" ht="15.75">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row>
    <row r="130" spans="1:22" ht="15.75">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row>
    <row r="131" spans="1:22" ht="15.75">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row>
    <row r="132" spans="1:22" ht="15.75">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row>
    <row r="133" spans="1:22" ht="15.75">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row>
    <row r="134" spans="1:22" ht="15.75">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row>
    <row r="135" spans="1:22" ht="15.75">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row>
    <row r="136" spans="1:22" ht="15.75">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row>
    <row r="137" spans="1:22" ht="15.75">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row>
    <row r="138" spans="1:22" ht="15.75">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row>
    <row r="139" spans="1:22" ht="15.75">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row>
    <row r="140" spans="1:22" ht="15.75">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row>
    <row r="141" spans="1:22" ht="15.75">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row>
    <row r="142" spans="1:22" ht="15.75">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row>
    <row r="143" spans="1:22" ht="15.75">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row>
    <row r="144" spans="1:22" ht="15.75">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row>
    <row r="145" spans="1:22" ht="15.75">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row>
    <row r="146" spans="1:22" ht="15.75">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row>
    <row r="147" spans="1:22" ht="15.75">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row>
    <row r="148" spans="1:22" ht="15.75">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row>
    <row r="149" spans="1:22" ht="15.75">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row>
    <row r="150" spans="1:22" ht="15.75">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row>
    <row r="151" spans="1:22" ht="15.75">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row>
    <row r="152" spans="1:22" ht="15.75">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row>
    <row r="153" spans="1:22" ht="15.75">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row>
    <row r="154" spans="1:22" ht="15.75">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row>
    <row r="155" spans="1:22" ht="15.75">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row>
    <row r="156" spans="1:22" ht="15.75">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row>
    <row r="157" spans="1:22" ht="15.75">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row>
    <row r="158" spans="1:22" ht="15.75">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row>
    <row r="159" spans="1:22" ht="15.75">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row>
    <row r="160" spans="1:22" ht="15.75">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row>
    <row r="161" spans="1:22" ht="15.75">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row>
    <row r="162" spans="1:22" ht="15.75">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row>
    <row r="163" spans="1:22" ht="15.75">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row>
    <row r="164" spans="1:22" ht="15.75">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row>
    <row r="165" spans="1:22" ht="15.75">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row>
    <row r="166" spans="1:22" ht="15.75">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row>
    <row r="167" spans="1:22" ht="15.75">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row>
    <row r="168" spans="1:22" ht="15.75">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row>
    <row r="169" spans="1:22" ht="15.75">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row>
    <row r="170" spans="1:22" ht="15.75">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row>
    <row r="171" spans="1:22" ht="15.75">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row>
    <row r="172" spans="1:22" ht="15.75">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row>
    <row r="173" spans="1:22" ht="15.75">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row>
    <row r="174" spans="1:22" ht="15.75">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row>
    <row r="175" spans="1:22" ht="15.75">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row>
    <row r="176" spans="1:22" ht="15.75">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row>
    <row r="177" spans="1:22" ht="15.75">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row>
    <row r="178" spans="1:22" ht="15.75">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row>
    <row r="179" spans="1:22" ht="15.75">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row>
    <row r="180" spans="1:22" ht="15.75">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row>
    <row r="181" spans="1:22" ht="15.75">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row>
    <row r="182" spans="1:22" ht="15.75">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row>
    <row r="183" spans="1:22" ht="15.75">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row>
    <row r="184" spans="1:22" ht="15.75">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row>
    <row r="185" spans="1:22" ht="15.75">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row>
    <row r="186" spans="1:22" ht="15.75">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row>
    <row r="187" spans="1:22" ht="15.75">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row>
    <row r="188" spans="1:22" ht="15.75">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row>
    <row r="189" spans="1:22" ht="15.75">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row>
    <row r="190" spans="1:22" ht="15.75">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row>
    <row r="191" spans="1:22" ht="15.75">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row>
    <row r="192" spans="1:22" ht="15.75">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row>
    <row r="193" spans="1:22" ht="15.75">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row>
    <row r="194" spans="1:22" ht="15.75">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row>
    <row r="195" spans="1:22" ht="15.75">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row>
    <row r="196" spans="1:22" ht="15.75">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row>
    <row r="197" spans="1:22" ht="15.75">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row>
    <row r="198" spans="1:22" ht="15.75">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row>
    <row r="199" spans="1:22" ht="15.75">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row>
    <row r="200" spans="1:22" ht="15.75">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row>
    <row r="201" spans="1:22" ht="15.75">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row>
    <row r="202" spans="1:22" ht="15.75">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row>
    <row r="203" spans="1:22" ht="15.75">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row>
    <row r="204" spans="1:22" ht="15.75">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row>
    <row r="205" spans="1:22" ht="15.75">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row>
    <row r="206" spans="1:22" ht="15.75">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row>
    <row r="207" spans="1:22" ht="15.75">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row>
    <row r="208" spans="1:22" ht="15.75">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row>
    <row r="209" spans="1:22" ht="15.75">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row>
    <row r="210" spans="1:22" ht="15.75">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row>
    <row r="211" spans="1:22" ht="15.75">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row>
    <row r="212" spans="1:22" ht="15.75">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row>
    <row r="213" spans="1:22" ht="15.75">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row>
    <row r="214" spans="1:22" ht="15.75">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row>
    <row r="215" spans="1:22" ht="15.75">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row>
    <row r="216" spans="1:22" ht="15.75">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row>
    <row r="217" spans="1:22" ht="15.75">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row>
    <row r="218" spans="1:22" ht="15.75">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row>
    <row r="219" spans="1:22" ht="15.75">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row>
    <row r="220" spans="1:22" ht="15.75">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row>
    <row r="221" spans="1:22" ht="15.75">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row>
    <row r="222" spans="1:22" ht="15.75">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row>
    <row r="223" spans="1:22" ht="15.75">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row>
    <row r="224" spans="1:22" ht="15.75">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row>
    <row r="225" spans="1:22" ht="15.75">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row>
    <row r="226" spans="1:22" ht="15.75">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row>
    <row r="227" spans="1:22" ht="15.75">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row>
    <row r="228" spans="1:22" ht="15.75">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row>
    <row r="229" spans="1:22" ht="15.75">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row>
    <row r="230" spans="1:22" ht="15.75">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row>
    <row r="231" spans="1:22" ht="15.75">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row>
    <row r="232" spans="1:22" ht="15.75">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row>
    <row r="233" spans="1:22" ht="15.75">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row>
    <row r="234" spans="1:22" ht="15.75">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row>
    <row r="235" spans="1:22" ht="15.75">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row>
    <row r="236" spans="1:22" ht="15.75">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row>
    <row r="237" spans="1:22" ht="15.75">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row>
    <row r="238" spans="1:22" ht="15.75">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row>
    <row r="239" spans="1:22" ht="15.75">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row>
    <row r="240" spans="1:22" ht="15.75">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row>
    <row r="241" spans="1:22" ht="15.75">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row>
    <row r="242" spans="1:22" ht="15.75">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row>
    <row r="243" spans="1:22" ht="15.75">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row>
    <row r="244" spans="1:22" ht="15.75">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row>
    <row r="245" spans="1:22" ht="15.75">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row>
    <row r="246" spans="1:22" ht="15.75">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row>
    <row r="247" spans="1:22" ht="15.75">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row>
    <row r="248" spans="1:22" ht="15.75">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row>
    <row r="249" spans="1:22" ht="15.75">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row>
    <row r="250" spans="1:22" ht="15.75">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row>
    <row r="251" spans="1:22" ht="15.75">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row>
    <row r="252" spans="1:22" ht="15.75">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row>
    <row r="253" spans="1:22" ht="15.75">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row>
    <row r="254" spans="1:22" ht="15.75">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row>
    <row r="255" spans="1:22" ht="15.75">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row>
    <row r="256" spans="1:22" ht="15.75">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row>
    <row r="257" spans="1:22" ht="15.75">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row>
    <row r="258" spans="1:22" ht="15.75">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row>
  </sheetData>
  <mergeCells count="1">
    <mergeCell ref="A19:I19"/>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A13" workbookViewId="0">
      <selection sqref="A1:XFD1048576"/>
    </sheetView>
  </sheetViews>
  <sheetFormatPr defaultColWidth="9" defaultRowHeight="15.75"/>
  <cols>
    <col min="1" max="1" width="20.625" style="11" customWidth="1"/>
    <col min="2" max="3" width="9" style="11"/>
    <col min="4" max="4" width="48.125" style="11" customWidth="1"/>
    <col min="5" max="7" width="9" style="11"/>
    <col min="8" max="8" width="14.5" style="11" customWidth="1"/>
    <col min="9" max="16384" width="9" style="11"/>
  </cols>
  <sheetData>
    <row r="1" spans="1:12" ht="39.75" customHeight="1">
      <c r="A1" s="135" t="s">
        <v>980</v>
      </c>
      <c r="B1" s="135" t="s">
        <v>1081</v>
      </c>
      <c r="C1" s="135" t="s">
        <v>1082</v>
      </c>
      <c r="D1" s="135" t="s">
        <v>982</v>
      </c>
      <c r="E1" s="135" t="s">
        <v>1083</v>
      </c>
      <c r="F1" s="135" t="s">
        <v>1084</v>
      </c>
      <c r="G1" s="135" t="s">
        <v>984</v>
      </c>
      <c r="H1" s="135" t="s">
        <v>985</v>
      </c>
      <c r="I1" s="135" t="s">
        <v>1085</v>
      </c>
      <c r="J1" s="135" t="s">
        <v>987</v>
      </c>
      <c r="K1" s="135" t="s">
        <v>988</v>
      </c>
      <c r="L1" s="45" t="s">
        <v>1086</v>
      </c>
    </row>
    <row r="2" spans="1:12">
      <c r="A2" s="135">
        <v>20175226001</v>
      </c>
      <c r="B2" s="135" t="s">
        <v>1087</v>
      </c>
      <c r="C2" s="135">
        <v>89.857100000000003</v>
      </c>
      <c r="D2" s="135">
        <v>90.666700000000006</v>
      </c>
      <c r="E2" s="135" t="s">
        <v>1015</v>
      </c>
      <c r="F2" s="135">
        <v>0</v>
      </c>
      <c r="G2" s="135"/>
      <c r="H2" s="135">
        <v>60</v>
      </c>
      <c r="I2" s="135">
        <v>8.9857142857142858</v>
      </c>
      <c r="J2" s="135">
        <v>3.5942857142857143</v>
      </c>
      <c r="K2" s="135">
        <v>18.660952380952381</v>
      </c>
      <c r="L2" s="45"/>
    </row>
    <row r="3" spans="1:12">
      <c r="A3" s="135">
        <v>20175226002</v>
      </c>
      <c r="B3" s="135" t="s">
        <v>992</v>
      </c>
      <c r="C3" s="135">
        <v>86.5</v>
      </c>
      <c r="D3" s="135">
        <v>88.4</v>
      </c>
      <c r="E3" s="135" t="s">
        <v>1015</v>
      </c>
      <c r="F3" s="135">
        <v>0</v>
      </c>
      <c r="G3" s="135"/>
      <c r="H3" s="135">
        <v>60</v>
      </c>
      <c r="I3" s="135">
        <v>8.65</v>
      </c>
      <c r="J3" s="135">
        <v>3.4600000000000004</v>
      </c>
      <c r="K3" s="135">
        <v>18.3</v>
      </c>
      <c r="L3" s="45"/>
    </row>
    <row r="4" spans="1:12" s="61" customFormat="1">
      <c r="A4" s="138">
        <v>20175226004</v>
      </c>
      <c r="B4" s="138" t="s">
        <v>993</v>
      </c>
      <c r="C4" s="138">
        <v>87.428571428571431</v>
      </c>
      <c r="D4" s="138">
        <v>88.722222222222229</v>
      </c>
      <c r="E4" s="138" t="s">
        <v>1088</v>
      </c>
      <c r="F4" s="138">
        <v>24</v>
      </c>
      <c r="G4" s="138" t="s">
        <v>1089</v>
      </c>
      <c r="H4" s="138">
        <v>68</v>
      </c>
      <c r="I4" s="138">
        <v>65.542857142857144</v>
      </c>
      <c r="J4" s="138">
        <v>26.217142857142861</v>
      </c>
      <c r="K4" s="138">
        <v>51.489370000000001</v>
      </c>
      <c r="L4" s="127"/>
    </row>
    <row r="5" spans="1:12">
      <c r="A5" s="135">
        <v>20175226005</v>
      </c>
      <c r="B5" s="135" t="s">
        <v>995</v>
      </c>
      <c r="C5" s="135">
        <v>87.333333333333329</v>
      </c>
      <c r="D5" s="135">
        <v>88.86666666666666</v>
      </c>
      <c r="E5" s="135" t="s">
        <v>991</v>
      </c>
      <c r="F5" s="135">
        <v>0</v>
      </c>
      <c r="G5" s="135"/>
      <c r="H5" s="135">
        <v>63</v>
      </c>
      <c r="I5" s="135">
        <v>9.0333333333333332</v>
      </c>
      <c r="J5" s="135">
        <v>3.6133333333333333</v>
      </c>
      <c r="K5" s="135">
        <v>18.8</v>
      </c>
      <c r="L5" s="45" t="s">
        <v>996</v>
      </c>
    </row>
    <row r="6" spans="1:12">
      <c r="A6" s="138">
        <v>20175226006</v>
      </c>
      <c r="B6" s="138" t="s">
        <v>997</v>
      </c>
      <c r="C6" s="138">
        <v>86.428571428571431</v>
      </c>
      <c r="D6" s="138">
        <v>87.777777777777771</v>
      </c>
      <c r="E6" s="138" t="s">
        <v>998</v>
      </c>
      <c r="F6" s="138">
        <v>26.66</v>
      </c>
      <c r="G6" s="138"/>
      <c r="H6" s="138">
        <v>60</v>
      </c>
      <c r="I6" s="138">
        <v>61.922857142857147</v>
      </c>
      <c r="J6" s="138">
        <v>24.76914285714286</v>
      </c>
      <c r="K6" s="138">
        <v>50.21092063492064</v>
      </c>
      <c r="L6" s="127"/>
    </row>
    <row r="7" spans="1:12">
      <c r="A7" s="135">
        <v>20175226007</v>
      </c>
      <c r="B7" s="135" t="s">
        <v>1090</v>
      </c>
      <c r="C7" s="135">
        <v>88.571428571428569</v>
      </c>
      <c r="D7" s="135">
        <v>90.055555555555557</v>
      </c>
      <c r="E7" s="135" t="s">
        <v>999</v>
      </c>
      <c r="F7" s="135">
        <v>0</v>
      </c>
      <c r="G7" s="135"/>
      <c r="H7" s="135">
        <v>60</v>
      </c>
      <c r="I7" s="135">
        <v>8.8571428571428577</v>
      </c>
      <c r="J7" s="135">
        <v>3.5428571428571431</v>
      </c>
      <c r="K7" s="135">
        <v>18.548412698412701</v>
      </c>
      <c r="L7" s="45"/>
    </row>
    <row r="8" spans="1:12">
      <c r="A8" s="138">
        <v>20175226008</v>
      </c>
      <c r="B8" s="138" t="s">
        <v>1000</v>
      </c>
      <c r="C8" s="138">
        <v>85.857142857142861</v>
      </c>
      <c r="D8" s="138">
        <v>87.333333333333329</v>
      </c>
      <c r="E8" s="138" t="s">
        <v>1001</v>
      </c>
      <c r="F8" s="138">
        <v>14.5</v>
      </c>
      <c r="G8" s="138"/>
      <c r="H8" s="138">
        <v>60</v>
      </c>
      <c r="I8" s="138">
        <v>52.585714285714289</v>
      </c>
      <c r="J8" s="138">
        <v>21.034285714285716</v>
      </c>
      <c r="K8" s="138">
        <v>41.567619047619047</v>
      </c>
      <c r="L8" s="127"/>
    </row>
    <row r="9" spans="1:12">
      <c r="A9" s="135">
        <v>20175226010</v>
      </c>
      <c r="B9" s="135" t="s">
        <v>1091</v>
      </c>
      <c r="C9" s="135">
        <v>89.571428571428569</v>
      </c>
      <c r="D9" s="135">
        <v>90.555555555555557</v>
      </c>
      <c r="E9" s="135" t="s">
        <v>991</v>
      </c>
      <c r="F9" s="135">
        <v>0</v>
      </c>
      <c r="G9" s="135"/>
      <c r="H9" s="135">
        <v>60</v>
      </c>
      <c r="I9" s="135">
        <v>8.9571428571428573</v>
      </c>
      <c r="J9" s="135">
        <v>3.5828571428571432</v>
      </c>
      <c r="K9" s="135">
        <v>18.638412698412697</v>
      </c>
      <c r="L9" s="45"/>
    </row>
    <row r="10" spans="1:12">
      <c r="A10" s="135">
        <v>20175226011</v>
      </c>
      <c r="B10" s="135" t="s">
        <v>1002</v>
      </c>
      <c r="C10" s="135">
        <v>91.428571428571431</v>
      </c>
      <c r="D10" s="135">
        <v>91.666666666666671</v>
      </c>
      <c r="E10" s="135" t="s">
        <v>991</v>
      </c>
      <c r="F10" s="135">
        <v>0</v>
      </c>
      <c r="G10" s="135" t="s">
        <v>1092</v>
      </c>
      <c r="H10" s="135">
        <v>65</v>
      </c>
      <c r="I10" s="135">
        <v>9.6428571428571441</v>
      </c>
      <c r="J10" s="135">
        <v>3.9771429999999999</v>
      </c>
      <c r="K10" s="135">
        <v>19.643809999999998</v>
      </c>
      <c r="L10" s="45" t="s">
        <v>1093</v>
      </c>
    </row>
    <row r="11" spans="1:12">
      <c r="A11" s="135">
        <v>20175226012</v>
      </c>
      <c r="B11" s="135" t="s">
        <v>1094</v>
      </c>
      <c r="C11" s="135">
        <v>84.571428571428569</v>
      </c>
      <c r="D11" s="135">
        <v>84.944444444444443</v>
      </c>
      <c r="E11" s="135" t="s">
        <v>991</v>
      </c>
      <c r="F11" s="135">
        <v>0</v>
      </c>
      <c r="G11" s="135"/>
      <c r="H11" s="135">
        <v>60</v>
      </c>
      <c r="I11" s="135">
        <v>8.4571428571428573</v>
      </c>
      <c r="J11" s="135">
        <v>3.382857142857143</v>
      </c>
      <c r="K11" s="135">
        <v>17.877301587301588</v>
      </c>
      <c r="L11" s="45"/>
    </row>
    <row r="12" spans="1:12">
      <c r="A12" s="138">
        <v>20175226013</v>
      </c>
      <c r="B12" s="138" t="s">
        <v>1005</v>
      </c>
      <c r="C12" s="138">
        <v>86.833333333333329</v>
      </c>
      <c r="D12" s="138">
        <v>86.8</v>
      </c>
      <c r="E12" s="138" t="s">
        <v>1006</v>
      </c>
      <c r="F12" s="138">
        <v>13.33</v>
      </c>
      <c r="G12" s="138"/>
      <c r="H12" s="138">
        <v>60</v>
      </c>
      <c r="I12" s="138">
        <v>35.347333333333339</v>
      </c>
      <c r="J12" s="138">
        <v>14.138933333333336</v>
      </c>
      <c r="K12" s="138">
        <v>34.150933333333334</v>
      </c>
      <c r="L12" s="127"/>
    </row>
    <row r="13" spans="1:12">
      <c r="A13" s="135">
        <v>20175226014</v>
      </c>
      <c r="B13" s="135" t="s">
        <v>1095</v>
      </c>
      <c r="C13" s="135">
        <v>88.333333333333329</v>
      </c>
      <c r="D13" s="135">
        <v>88.6</v>
      </c>
      <c r="E13" s="135" t="s">
        <v>991</v>
      </c>
      <c r="F13" s="135">
        <v>0</v>
      </c>
      <c r="G13" s="135" t="s">
        <v>1008</v>
      </c>
      <c r="H13" s="135">
        <v>65</v>
      </c>
      <c r="I13" s="135">
        <v>9.3333333333333339</v>
      </c>
      <c r="J13" s="135">
        <v>3.7333333333333338</v>
      </c>
      <c r="K13" s="135">
        <v>19.093299999999999</v>
      </c>
      <c r="L13" s="45"/>
    </row>
    <row r="14" spans="1:12">
      <c r="A14" s="135">
        <v>20175226015</v>
      </c>
      <c r="B14" s="135" t="s">
        <v>1096</v>
      </c>
      <c r="C14" s="135">
        <v>89</v>
      </c>
      <c r="D14" s="135">
        <v>89.055555555555557</v>
      </c>
      <c r="E14" s="135" t="s">
        <v>1097</v>
      </c>
      <c r="F14" s="135">
        <v>0</v>
      </c>
      <c r="G14" s="135" t="s">
        <v>1010</v>
      </c>
      <c r="H14" s="135">
        <v>65</v>
      </c>
      <c r="I14" s="135">
        <v>9.4</v>
      </c>
      <c r="J14" s="135">
        <v>3.7600000000000002</v>
      </c>
      <c r="K14" s="135">
        <v>19.165559999999999</v>
      </c>
      <c r="L14" s="45"/>
    </row>
    <row r="15" spans="1:12">
      <c r="A15" s="135">
        <v>20175226016</v>
      </c>
      <c r="B15" s="135" t="s">
        <v>1098</v>
      </c>
      <c r="C15" s="135">
        <v>85.833333333333329</v>
      </c>
      <c r="D15" s="135">
        <v>83.4</v>
      </c>
      <c r="E15" s="135" t="s">
        <v>999</v>
      </c>
      <c r="F15" s="135">
        <v>0</v>
      </c>
      <c r="G15" s="135"/>
      <c r="H15" s="135">
        <v>60</v>
      </c>
      <c r="I15" s="135">
        <v>8.5833333333333339</v>
      </c>
      <c r="J15" s="135">
        <v>3.4333333333333336</v>
      </c>
      <c r="K15" s="135">
        <v>17.773333333333333</v>
      </c>
      <c r="L15" s="45"/>
    </row>
    <row r="16" spans="1:12">
      <c r="A16" s="138">
        <v>20175226017</v>
      </c>
      <c r="B16" s="138" t="s">
        <v>1099</v>
      </c>
      <c r="C16" s="138">
        <v>85.714285714285708</v>
      </c>
      <c r="D16" s="138">
        <v>86.388888888888886</v>
      </c>
      <c r="E16" s="138" t="s">
        <v>1100</v>
      </c>
      <c r="F16" s="138">
        <v>20</v>
      </c>
      <c r="G16" s="138" t="s">
        <v>1101</v>
      </c>
      <c r="H16" s="138">
        <v>81</v>
      </c>
      <c r="I16" s="138">
        <v>50.671428571428571</v>
      </c>
      <c r="J16" s="138">
        <v>20.26857142857143</v>
      </c>
      <c r="K16" s="138">
        <v>45.007460000000002</v>
      </c>
      <c r="L16" s="127" t="s">
        <v>996</v>
      </c>
    </row>
    <row r="17" spans="1:12">
      <c r="A17" s="135">
        <v>20175226018</v>
      </c>
      <c r="B17" s="135" t="s">
        <v>1102</v>
      </c>
      <c r="C17" s="135">
        <v>81.142857142857139</v>
      </c>
      <c r="D17" s="135">
        <v>82.8</v>
      </c>
      <c r="E17" s="135" t="s">
        <v>991</v>
      </c>
      <c r="F17" s="135">
        <v>0</v>
      </c>
      <c r="G17" s="135"/>
      <c r="H17" s="135">
        <v>60</v>
      </c>
      <c r="I17" s="135">
        <v>8.1142857142857139</v>
      </c>
      <c r="J17" s="135">
        <v>3.2457142857142856</v>
      </c>
      <c r="K17" s="135">
        <v>17.525714285714287</v>
      </c>
      <c r="L17" s="45"/>
    </row>
    <row r="18" spans="1:12">
      <c r="A18" s="135">
        <v>20175226019</v>
      </c>
      <c r="B18" s="135" t="s">
        <v>1014</v>
      </c>
      <c r="C18" s="135">
        <v>87.833333333333329</v>
      </c>
      <c r="D18" s="135">
        <v>88</v>
      </c>
      <c r="E18" s="135" t="s">
        <v>1103</v>
      </c>
      <c r="F18" s="135">
        <v>0</v>
      </c>
      <c r="G18" s="135"/>
      <c r="H18" s="135">
        <v>60</v>
      </c>
      <c r="I18" s="135">
        <v>8.7833333333333332</v>
      </c>
      <c r="J18" s="135">
        <v>3.5133333333333336</v>
      </c>
      <c r="K18" s="135">
        <v>18.313333333333333</v>
      </c>
      <c r="L18" s="45"/>
    </row>
    <row r="19" spans="1:12">
      <c r="A19" s="135">
        <v>20175226020</v>
      </c>
      <c r="B19" s="135" t="s">
        <v>1104</v>
      </c>
      <c r="C19" s="135">
        <v>85</v>
      </c>
      <c r="D19" s="135">
        <v>85.733333333333334</v>
      </c>
      <c r="E19" s="135" t="s">
        <v>1105</v>
      </c>
      <c r="F19" s="135">
        <v>0</v>
      </c>
      <c r="G19" s="135"/>
      <c r="H19" s="135">
        <v>60</v>
      </c>
      <c r="I19" s="135">
        <v>8.5</v>
      </c>
      <c r="J19" s="135">
        <v>3.4000000000000004</v>
      </c>
      <c r="K19" s="135">
        <v>17.973333333333336</v>
      </c>
      <c r="L19" s="45"/>
    </row>
    <row r="20" spans="1:12">
      <c r="A20" s="135">
        <v>20175226021</v>
      </c>
      <c r="B20" s="135" t="s">
        <v>1016</v>
      </c>
      <c r="C20" s="135">
        <v>90</v>
      </c>
      <c r="D20" s="135">
        <v>90.466666666666669</v>
      </c>
      <c r="E20" s="135" t="s">
        <v>991</v>
      </c>
      <c r="F20" s="135">
        <v>0</v>
      </c>
      <c r="G20" s="135"/>
      <c r="H20" s="135">
        <v>60</v>
      </c>
      <c r="I20" s="135">
        <v>9</v>
      </c>
      <c r="J20" s="135">
        <v>3.6</v>
      </c>
      <c r="K20" s="135">
        <v>18.646666666666668</v>
      </c>
      <c r="L20" s="45"/>
    </row>
    <row r="21" spans="1:12">
      <c r="A21" s="135">
        <v>20175226022</v>
      </c>
      <c r="B21" s="135" t="s">
        <v>1017</v>
      </c>
      <c r="C21" s="135">
        <v>87</v>
      </c>
      <c r="D21" s="135">
        <v>88</v>
      </c>
      <c r="E21" s="135" t="s">
        <v>991</v>
      </c>
      <c r="F21" s="135">
        <v>0</v>
      </c>
      <c r="G21" s="135"/>
      <c r="H21" s="135">
        <v>60</v>
      </c>
      <c r="I21" s="135">
        <v>8.7000000000000011</v>
      </c>
      <c r="J21" s="135">
        <v>3.4800000000000004</v>
      </c>
      <c r="K21" s="135">
        <v>18.28</v>
      </c>
      <c r="L21" s="45"/>
    </row>
    <row r="22" spans="1:12">
      <c r="A22" s="138">
        <v>20175226023</v>
      </c>
      <c r="B22" s="138" t="s">
        <v>1106</v>
      </c>
      <c r="C22" s="138">
        <v>90.428571428571431</v>
      </c>
      <c r="D22" s="138">
        <v>90</v>
      </c>
      <c r="E22" s="138" t="s">
        <v>1018</v>
      </c>
      <c r="F22" s="138">
        <v>4</v>
      </c>
      <c r="G22" s="138"/>
      <c r="H22" s="138">
        <v>60</v>
      </c>
      <c r="I22" s="138">
        <v>17.042857142857144</v>
      </c>
      <c r="J22" s="138">
        <v>6.8171428571428585</v>
      </c>
      <c r="K22" s="138">
        <v>23.41714285714286</v>
      </c>
      <c r="L22" s="127"/>
    </row>
    <row r="23" spans="1:12">
      <c r="A23" s="138">
        <v>20175226024</v>
      </c>
      <c r="B23" s="138" t="s">
        <v>1107</v>
      </c>
      <c r="C23" s="138">
        <v>88.428571428571431</v>
      </c>
      <c r="D23" s="138">
        <v>90.222222222222229</v>
      </c>
      <c r="E23" s="138" t="s">
        <v>1020</v>
      </c>
      <c r="F23" s="138">
        <v>24</v>
      </c>
      <c r="G23" s="138"/>
      <c r="H23" s="138">
        <v>60</v>
      </c>
      <c r="I23" s="138">
        <v>56.842857142857142</v>
      </c>
      <c r="J23" s="138">
        <v>22.737142857142857</v>
      </c>
      <c r="K23" s="138">
        <v>47.359365079365084</v>
      </c>
      <c r="L23" s="127"/>
    </row>
    <row r="24" spans="1:12">
      <c r="A24" s="135">
        <v>20175226025</v>
      </c>
      <c r="B24" s="135" t="s">
        <v>1108</v>
      </c>
      <c r="C24" s="135">
        <v>85.333333333333329</v>
      </c>
      <c r="D24" s="135">
        <v>86.933333333333337</v>
      </c>
      <c r="E24" s="135" t="s">
        <v>991</v>
      </c>
      <c r="F24" s="135">
        <v>0</v>
      </c>
      <c r="G24" s="135" t="s">
        <v>1021</v>
      </c>
      <c r="H24" s="135">
        <v>65</v>
      </c>
      <c r="I24" s="135">
        <v>9.0333333333333332</v>
      </c>
      <c r="J24" s="135">
        <v>3.6133333333333333</v>
      </c>
      <c r="K24" s="135">
        <v>18.80667</v>
      </c>
      <c r="L24" s="45"/>
    </row>
    <row r="25" spans="1:12">
      <c r="A25" s="135">
        <v>20175226026</v>
      </c>
      <c r="B25" s="135" t="s">
        <v>1022</v>
      </c>
      <c r="C25" s="135">
        <v>87.666666666666671</v>
      </c>
      <c r="D25" s="135">
        <v>89</v>
      </c>
      <c r="E25" s="135" t="s">
        <v>991</v>
      </c>
      <c r="F25" s="135">
        <v>0</v>
      </c>
      <c r="G25" s="135"/>
      <c r="H25" s="135">
        <v>60</v>
      </c>
      <c r="I25" s="135">
        <v>8.7666666666666675</v>
      </c>
      <c r="J25" s="135">
        <v>3.5066666666666673</v>
      </c>
      <c r="K25" s="135">
        <v>18.406666666666666</v>
      </c>
      <c r="L25" s="45"/>
    </row>
    <row r="26" spans="1:12">
      <c r="A26" s="135">
        <v>20175226027</v>
      </c>
      <c r="B26" s="135" t="s">
        <v>1109</v>
      </c>
      <c r="C26" s="135">
        <v>89.666666666666671</v>
      </c>
      <c r="D26" s="135">
        <v>90.466666666666669</v>
      </c>
      <c r="E26" s="135" t="s">
        <v>1105</v>
      </c>
      <c r="F26" s="135">
        <v>0</v>
      </c>
      <c r="G26" s="135"/>
      <c r="H26" s="135">
        <v>60</v>
      </c>
      <c r="I26" s="135">
        <v>8.9666666666666668</v>
      </c>
      <c r="J26" s="135">
        <v>3.5866666666666669</v>
      </c>
      <c r="K26" s="135">
        <v>18.633333333333333</v>
      </c>
      <c r="L26" s="45"/>
    </row>
    <row r="27" spans="1:12">
      <c r="A27" s="135">
        <v>20175226028</v>
      </c>
      <c r="B27" s="135" t="s">
        <v>1110</v>
      </c>
      <c r="C27" s="135">
        <v>86.142857142857139</v>
      </c>
      <c r="D27" s="135">
        <v>86.888888888888886</v>
      </c>
      <c r="E27" s="135" t="s">
        <v>1015</v>
      </c>
      <c r="F27" s="135">
        <v>0</v>
      </c>
      <c r="G27" s="135"/>
      <c r="H27" s="135">
        <v>60</v>
      </c>
      <c r="I27" s="135">
        <v>8.6142857142857139</v>
      </c>
      <c r="J27" s="135">
        <v>3.4457142857142857</v>
      </c>
      <c r="K27" s="135">
        <v>18.134603174603175</v>
      </c>
      <c r="L27" s="45"/>
    </row>
    <row r="28" spans="1:12">
      <c r="A28" s="135">
        <v>20175226029</v>
      </c>
      <c r="B28" s="135" t="s">
        <v>1111</v>
      </c>
      <c r="C28" s="135">
        <v>90.333333333333329</v>
      </c>
      <c r="D28" s="135">
        <v>91.533333333333331</v>
      </c>
      <c r="E28" s="135" t="s">
        <v>1112</v>
      </c>
      <c r="F28" s="135">
        <v>0</v>
      </c>
      <c r="G28" s="135"/>
      <c r="H28" s="135">
        <v>60</v>
      </c>
      <c r="I28" s="135">
        <v>9.0333333333333332</v>
      </c>
      <c r="J28" s="135">
        <v>3.6133333333333333</v>
      </c>
      <c r="K28" s="135">
        <v>18.766633333333331</v>
      </c>
      <c r="L28" s="45"/>
    </row>
    <row r="29" spans="1:12">
      <c r="A29" s="135">
        <v>20175226030</v>
      </c>
      <c r="B29" s="135" t="s">
        <v>1025</v>
      </c>
      <c r="C29" s="135">
        <v>83.333333333333329</v>
      </c>
      <c r="D29" s="135">
        <v>83.666666666666671</v>
      </c>
      <c r="E29" s="135" t="s">
        <v>991</v>
      </c>
      <c r="F29" s="135">
        <v>0</v>
      </c>
      <c r="G29" s="135"/>
      <c r="H29" s="135">
        <v>60</v>
      </c>
      <c r="I29" s="135">
        <v>8.3333333333333339</v>
      </c>
      <c r="J29" s="135">
        <v>3.3333333333333339</v>
      </c>
      <c r="K29" s="135">
        <v>17.700000000000003</v>
      </c>
      <c r="L29" s="45"/>
    </row>
    <row r="30" spans="1:12">
      <c r="A30" s="138">
        <v>20175226031</v>
      </c>
      <c r="B30" s="138" t="s">
        <v>1026</v>
      </c>
      <c r="C30" s="138">
        <v>89.142857142857139</v>
      </c>
      <c r="D30" s="138">
        <v>90.333333333333329</v>
      </c>
      <c r="E30" s="138" t="s">
        <v>1027</v>
      </c>
      <c r="F30" s="138">
        <v>8</v>
      </c>
      <c r="G30" s="138"/>
      <c r="H30" s="138">
        <v>60</v>
      </c>
      <c r="I30" s="138">
        <v>24.914285714285715</v>
      </c>
      <c r="J30" s="138">
        <v>9.9657142857142862</v>
      </c>
      <c r="K30" s="138">
        <v>28.199047619047619</v>
      </c>
      <c r="L30" s="127"/>
    </row>
    <row r="31" spans="1:12">
      <c r="A31" s="135">
        <v>20175226032</v>
      </c>
      <c r="B31" s="135" t="s">
        <v>1113</v>
      </c>
      <c r="C31" s="135">
        <v>88.222222222222229</v>
      </c>
      <c r="D31" s="135">
        <v>88.352941176470594</v>
      </c>
      <c r="E31" s="135" t="s">
        <v>1112</v>
      </c>
      <c r="F31" s="135">
        <v>0</v>
      </c>
      <c r="G31" s="135"/>
      <c r="H31" s="135">
        <v>60</v>
      </c>
      <c r="I31" s="135">
        <v>8.8222222222222229</v>
      </c>
      <c r="J31" s="135">
        <v>3.5288888888888894</v>
      </c>
      <c r="K31" s="135">
        <v>18.364183006535949</v>
      </c>
      <c r="L31" s="45"/>
    </row>
    <row r="32" spans="1:12">
      <c r="A32" s="138">
        <v>20175226033</v>
      </c>
      <c r="B32" s="138" t="s">
        <v>1029</v>
      </c>
      <c r="C32" s="138">
        <v>87</v>
      </c>
      <c r="D32" s="138">
        <v>87.666666666666671</v>
      </c>
      <c r="E32" s="138" t="s">
        <v>1114</v>
      </c>
      <c r="F32" s="138">
        <v>0</v>
      </c>
      <c r="G32" s="138"/>
      <c r="H32" s="138">
        <v>60</v>
      </c>
      <c r="I32" s="138">
        <v>25.000000000000004</v>
      </c>
      <c r="J32" s="138">
        <v>10.000000000000002</v>
      </c>
      <c r="K32" s="138">
        <v>24.766666666666669</v>
      </c>
      <c r="L32" s="127" t="s">
        <v>1115</v>
      </c>
    </row>
    <row r="33" spans="1:12">
      <c r="A33" s="135">
        <v>20175226034</v>
      </c>
      <c r="B33" s="135" t="s">
        <v>1116</v>
      </c>
      <c r="C33" s="135">
        <v>85.333333333333329</v>
      </c>
      <c r="D33" s="135">
        <v>86.6</v>
      </c>
      <c r="E33" s="135" t="s">
        <v>1035</v>
      </c>
      <c r="F33" s="135">
        <v>0</v>
      </c>
      <c r="G33" s="135"/>
      <c r="H33" s="135">
        <v>60</v>
      </c>
      <c r="I33" s="135">
        <v>8.5333333333333332</v>
      </c>
      <c r="J33" s="135">
        <v>3.4133333333333336</v>
      </c>
      <c r="K33" s="135">
        <v>18.073333333333334</v>
      </c>
      <c r="L33" s="45"/>
    </row>
    <row r="34" spans="1:12">
      <c r="A34" s="135">
        <v>20175226035</v>
      </c>
      <c r="B34" s="135" t="s">
        <v>1117</v>
      </c>
      <c r="C34" s="135">
        <v>88.166666666666671</v>
      </c>
      <c r="D34" s="135">
        <v>90.266666666666666</v>
      </c>
      <c r="E34" s="135" t="s">
        <v>1105</v>
      </c>
      <c r="F34" s="135">
        <v>0</v>
      </c>
      <c r="G34" s="135"/>
      <c r="H34" s="135">
        <v>60</v>
      </c>
      <c r="I34" s="135">
        <v>8.8166666666666682</v>
      </c>
      <c r="J34" s="135">
        <v>3.5266666666666673</v>
      </c>
      <c r="K34" s="135">
        <v>18.553333333333335</v>
      </c>
      <c r="L34" s="45"/>
    </row>
    <row r="35" spans="1:12">
      <c r="A35" s="135">
        <v>20175226036</v>
      </c>
      <c r="B35" s="135" t="s">
        <v>1118</v>
      </c>
      <c r="C35" s="135">
        <v>88</v>
      </c>
      <c r="D35" s="135">
        <v>88.388888888888886</v>
      </c>
      <c r="E35" s="135" t="s">
        <v>991</v>
      </c>
      <c r="F35" s="135">
        <v>0</v>
      </c>
      <c r="G35" s="135"/>
      <c r="H35" s="135">
        <v>60</v>
      </c>
      <c r="I35" s="135">
        <v>8.8000000000000007</v>
      </c>
      <c r="J35" s="135">
        <v>3.5200000000000005</v>
      </c>
      <c r="K35" s="135">
        <v>18.358888888888888</v>
      </c>
      <c r="L35" s="45"/>
    </row>
    <row r="36" spans="1:12">
      <c r="A36" s="135">
        <v>20175226037</v>
      </c>
      <c r="B36" s="135" t="s">
        <v>1033</v>
      </c>
      <c r="C36" s="135">
        <v>86.333333333333329</v>
      </c>
      <c r="D36" s="135">
        <v>87.4</v>
      </c>
      <c r="E36" s="135" t="s">
        <v>1119</v>
      </c>
      <c r="F36" s="135">
        <v>0</v>
      </c>
      <c r="G36" s="135" t="s">
        <v>1034</v>
      </c>
      <c r="H36" s="135">
        <v>70</v>
      </c>
      <c r="I36" s="135">
        <v>9.6333333333333329</v>
      </c>
      <c r="J36" s="135">
        <v>3.8533333333333335</v>
      </c>
      <c r="K36" s="135">
        <v>19.593333333333334</v>
      </c>
      <c r="L36" s="45"/>
    </row>
    <row r="37" spans="1:12">
      <c r="A37" s="135">
        <v>20175226038</v>
      </c>
      <c r="B37" s="135" t="s">
        <v>1120</v>
      </c>
      <c r="C37" s="135">
        <v>84.142857142857139</v>
      </c>
      <c r="D37" s="135">
        <v>85.555555555555557</v>
      </c>
      <c r="E37" s="135" t="s">
        <v>1119</v>
      </c>
      <c r="F37" s="135">
        <v>0</v>
      </c>
      <c r="G37" s="135"/>
      <c r="H37" s="135">
        <v>60</v>
      </c>
      <c r="I37" s="135">
        <v>8.4142857142857146</v>
      </c>
      <c r="J37" s="135">
        <v>3.3657142857142861</v>
      </c>
      <c r="K37" s="135">
        <v>17.92126984126984</v>
      </c>
      <c r="L37" s="45"/>
    </row>
    <row r="38" spans="1:12">
      <c r="A38" s="135">
        <v>20175226039</v>
      </c>
      <c r="B38" s="135" t="s">
        <v>1121</v>
      </c>
      <c r="C38" s="135">
        <v>91.285714285714292</v>
      </c>
      <c r="D38" s="135">
        <v>91.055555555555557</v>
      </c>
      <c r="E38" s="135" t="s">
        <v>1015</v>
      </c>
      <c r="F38" s="135">
        <v>0</v>
      </c>
      <c r="G38" s="135"/>
      <c r="H38" s="135">
        <v>63</v>
      </c>
      <c r="I38" s="135">
        <v>9.4285714285714306</v>
      </c>
      <c r="J38" s="135">
        <v>3.7714285714285722</v>
      </c>
      <c r="K38" s="135">
        <v>19.1768</v>
      </c>
      <c r="L38" s="45" t="s">
        <v>1036</v>
      </c>
    </row>
    <row r="39" spans="1:12">
      <c r="A39" s="138">
        <v>20175226040</v>
      </c>
      <c r="B39" s="138" t="s">
        <v>1122</v>
      </c>
      <c r="C39" s="138">
        <v>84.5</v>
      </c>
      <c r="D39" s="138">
        <v>85.2</v>
      </c>
      <c r="E39" s="138" t="s">
        <v>1037</v>
      </c>
      <c r="F39" s="138">
        <v>13</v>
      </c>
      <c r="G39" s="138" t="s">
        <v>1038</v>
      </c>
      <c r="H39" s="138">
        <v>71</v>
      </c>
      <c r="I39" s="138">
        <v>69.55</v>
      </c>
      <c r="J39" s="138">
        <v>27.82</v>
      </c>
      <c r="K39" s="138">
        <v>48.64</v>
      </c>
      <c r="L39" s="127" t="s">
        <v>996</v>
      </c>
    </row>
    <row r="40" spans="1:12">
      <c r="A40" s="135">
        <v>20175226041</v>
      </c>
      <c r="B40" s="135" t="s">
        <v>1039</v>
      </c>
      <c r="C40" s="135">
        <v>87.444444444444443</v>
      </c>
      <c r="D40" s="135">
        <v>88.625</v>
      </c>
      <c r="E40" s="135" t="s">
        <v>999</v>
      </c>
      <c r="F40" s="135">
        <v>0</v>
      </c>
      <c r="G40" s="135" t="s">
        <v>932</v>
      </c>
      <c r="H40" s="135">
        <v>60</v>
      </c>
      <c r="I40" s="135">
        <v>8.7444444444444454</v>
      </c>
      <c r="J40" s="135">
        <v>3.4977777777777783</v>
      </c>
      <c r="K40" s="135">
        <v>18.360277777777778</v>
      </c>
      <c r="L40" s="45"/>
    </row>
    <row r="41" spans="1:12">
      <c r="A41" s="138">
        <v>20175226042</v>
      </c>
      <c r="B41" s="138" t="s">
        <v>1040</v>
      </c>
      <c r="C41" s="138">
        <v>89.333333333333329</v>
      </c>
      <c r="D41" s="138">
        <v>89.75</v>
      </c>
      <c r="E41" s="138" t="s">
        <v>1041</v>
      </c>
      <c r="F41" s="138">
        <v>10</v>
      </c>
      <c r="G41" s="138"/>
      <c r="H41" s="138">
        <v>60</v>
      </c>
      <c r="I41" s="138">
        <v>32.933333333333337</v>
      </c>
      <c r="J41" s="138">
        <v>13.173333333333336</v>
      </c>
      <c r="K41" s="138">
        <v>32.148333333333341</v>
      </c>
      <c r="L41" s="127" t="s">
        <v>1042</v>
      </c>
    </row>
    <row r="42" spans="1:12">
      <c r="A42" s="135">
        <v>20175226043</v>
      </c>
      <c r="B42" s="135" t="s">
        <v>1123</v>
      </c>
      <c r="C42" s="135">
        <v>84.666666666666671</v>
      </c>
      <c r="D42" s="135">
        <v>84.166666666666671</v>
      </c>
      <c r="E42" s="135" t="s">
        <v>991</v>
      </c>
      <c r="F42" s="135">
        <v>0</v>
      </c>
      <c r="G42" s="135"/>
      <c r="H42" s="135">
        <v>60</v>
      </c>
      <c r="I42" s="135">
        <v>8.4666666666666668</v>
      </c>
      <c r="J42" s="135">
        <v>3.3866666666666667</v>
      </c>
      <c r="K42" s="135">
        <v>17.803333333333335</v>
      </c>
      <c r="L42" s="45"/>
    </row>
    <row r="43" spans="1:12">
      <c r="A43" s="135">
        <v>20175226044</v>
      </c>
      <c r="B43" s="135" t="s">
        <v>1124</v>
      </c>
      <c r="C43" s="135">
        <v>84.111111111111114</v>
      </c>
      <c r="D43" s="135">
        <v>83.708333333333329</v>
      </c>
      <c r="E43" s="135" t="s">
        <v>1112</v>
      </c>
      <c r="F43" s="135">
        <v>0</v>
      </c>
      <c r="G43" s="135"/>
      <c r="H43" s="135">
        <v>60</v>
      </c>
      <c r="I43" s="135">
        <v>8.4111111111111114</v>
      </c>
      <c r="J43" s="135">
        <v>3.3644444444444446</v>
      </c>
      <c r="K43" s="135">
        <v>17.735277777777778</v>
      </c>
      <c r="L43" s="45"/>
    </row>
    <row r="44" spans="1:12">
      <c r="A44" s="135">
        <v>20175226045</v>
      </c>
      <c r="B44" s="135" t="s">
        <v>1125</v>
      </c>
      <c r="C44" s="135">
        <v>87.833333333333329</v>
      </c>
      <c r="D44" s="135">
        <v>89.2</v>
      </c>
      <c r="E44" s="135" t="s">
        <v>1105</v>
      </c>
      <c r="F44" s="135">
        <v>0</v>
      </c>
      <c r="G44" s="135"/>
      <c r="H44" s="135">
        <v>60</v>
      </c>
      <c r="I44" s="135">
        <v>8.7833333333333332</v>
      </c>
      <c r="J44" s="135">
        <v>3.5133333333333336</v>
      </c>
      <c r="K44" s="135">
        <v>18.433333333333334</v>
      </c>
      <c r="L44" s="45"/>
    </row>
    <row r="48" spans="1:12">
      <c r="A48" s="135" t="s">
        <v>1126</v>
      </c>
      <c r="B48" s="135" t="s">
        <v>981</v>
      </c>
      <c r="C48" s="135" t="s">
        <v>1127</v>
      </c>
      <c r="D48" s="135" t="s">
        <v>1128</v>
      </c>
      <c r="E48" s="131" t="s">
        <v>1129</v>
      </c>
      <c r="F48" s="135" t="s">
        <v>1130</v>
      </c>
      <c r="G48" s="131" t="s">
        <v>1131</v>
      </c>
      <c r="H48" s="131" t="s">
        <v>1046</v>
      </c>
      <c r="I48" s="139"/>
    </row>
    <row r="49" spans="1:9" ht="63">
      <c r="A49" s="140">
        <v>20175226004</v>
      </c>
      <c r="B49" s="135" t="s">
        <v>1132</v>
      </c>
      <c r="C49" s="135">
        <v>51.489370000000001</v>
      </c>
      <c r="D49" s="141" t="s">
        <v>1133</v>
      </c>
      <c r="E49" s="77" t="s">
        <v>1047</v>
      </c>
      <c r="F49" s="135" t="s">
        <v>1050</v>
      </c>
      <c r="G49" s="131">
        <v>15.621</v>
      </c>
      <c r="H49" s="131" t="s">
        <v>1134</v>
      </c>
      <c r="I49" s="139"/>
    </row>
    <row r="50" spans="1:9">
      <c r="A50" s="140" t="s">
        <v>1135</v>
      </c>
      <c r="B50" s="135" t="s">
        <v>1048</v>
      </c>
      <c r="C50" s="135">
        <v>50.21092063492064</v>
      </c>
      <c r="D50" s="88" t="s">
        <v>1049</v>
      </c>
      <c r="E50" s="77" t="s">
        <v>1136</v>
      </c>
      <c r="F50" s="135" t="s">
        <v>1137</v>
      </c>
      <c r="G50" s="131">
        <v>3.8</v>
      </c>
      <c r="H50" s="131" t="s">
        <v>1051</v>
      </c>
      <c r="I50" s="139"/>
    </row>
    <row r="51" spans="1:9" ht="94.5">
      <c r="A51" s="140">
        <v>20175226040</v>
      </c>
      <c r="B51" s="135" t="s">
        <v>1052</v>
      </c>
      <c r="C51" s="135">
        <v>48.64</v>
      </c>
      <c r="D51" s="75" t="s">
        <v>1138</v>
      </c>
      <c r="E51" s="75" t="s">
        <v>1053</v>
      </c>
      <c r="F51" s="136" t="s">
        <v>1139</v>
      </c>
      <c r="G51" s="78" t="s">
        <v>1054</v>
      </c>
      <c r="H51" s="78" t="s">
        <v>1055</v>
      </c>
      <c r="I51" s="139"/>
    </row>
    <row r="52" spans="1:9">
      <c r="A52" s="140">
        <v>20175226024</v>
      </c>
      <c r="B52" s="135" t="s">
        <v>1056</v>
      </c>
      <c r="C52" s="135">
        <v>47.359365079365084</v>
      </c>
      <c r="D52" s="77" t="s">
        <v>1057</v>
      </c>
      <c r="E52" s="77" t="s">
        <v>1140</v>
      </c>
      <c r="F52" s="135" t="s">
        <v>1058</v>
      </c>
      <c r="G52" s="131">
        <v>11.878</v>
      </c>
      <c r="H52" s="131" t="s">
        <v>1141</v>
      </c>
      <c r="I52" s="139"/>
    </row>
    <row r="53" spans="1:9" ht="94.5">
      <c r="A53" s="140">
        <v>20175226017</v>
      </c>
      <c r="B53" s="135" t="s">
        <v>1060</v>
      </c>
      <c r="C53" s="135">
        <v>45.007460000000002</v>
      </c>
      <c r="D53" s="75" t="s">
        <v>1142</v>
      </c>
      <c r="E53" s="75" t="s">
        <v>1143</v>
      </c>
      <c r="F53" s="136" t="s">
        <v>1144</v>
      </c>
      <c r="G53" s="78" t="s">
        <v>1061</v>
      </c>
      <c r="H53" s="78" t="s">
        <v>1145</v>
      </c>
      <c r="I53" s="139"/>
    </row>
    <row r="54" spans="1:9" ht="47.25">
      <c r="A54" s="140">
        <v>20175226008</v>
      </c>
      <c r="B54" s="135" t="s">
        <v>1062</v>
      </c>
      <c r="C54" s="135">
        <v>41.567619047619047</v>
      </c>
      <c r="D54" s="75" t="s">
        <v>1146</v>
      </c>
      <c r="E54" s="77" t="s">
        <v>1063</v>
      </c>
      <c r="F54" s="135" t="s">
        <v>1147</v>
      </c>
      <c r="G54" s="131">
        <v>4.0999999999999996</v>
      </c>
      <c r="H54" s="131" t="s">
        <v>1148</v>
      </c>
      <c r="I54" s="139"/>
    </row>
    <row r="55" spans="1:9">
      <c r="A55" s="140">
        <v>20175226013</v>
      </c>
      <c r="B55" s="135" t="s">
        <v>1065</v>
      </c>
      <c r="C55" s="135">
        <v>34.150933333333334</v>
      </c>
      <c r="D55" s="88" t="s">
        <v>1149</v>
      </c>
      <c r="E55" s="77" t="s">
        <v>1067</v>
      </c>
      <c r="F55" s="135" t="s">
        <v>1150</v>
      </c>
      <c r="G55" s="131">
        <v>4.8330000000000002</v>
      </c>
      <c r="H55" s="131" t="s">
        <v>1051</v>
      </c>
      <c r="I55" s="139"/>
    </row>
    <row r="56" spans="1:9">
      <c r="A56" s="140">
        <v>20175226042</v>
      </c>
      <c r="B56" s="135" t="s">
        <v>1068</v>
      </c>
      <c r="C56" s="135">
        <v>32.148333333333341</v>
      </c>
      <c r="D56" s="130" t="s">
        <v>1069</v>
      </c>
      <c r="E56" s="131" t="s">
        <v>1070</v>
      </c>
      <c r="F56" s="135" t="s">
        <v>1151</v>
      </c>
      <c r="G56" s="131" t="s">
        <v>1152</v>
      </c>
      <c r="H56" s="131" t="s">
        <v>1153</v>
      </c>
      <c r="I56" s="139"/>
    </row>
    <row r="57" spans="1:9" ht="47.25">
      <c r="A57" s="140">
        <v>20175226031</v>
      </c>
      <c r="B57" s="135" t="s">
        <v>1073</v>
      </c>
      <c r="C57" s="135">
        <v>28.199047619047619</v>
      </c>
      <c r="D57" s="75" t="s">
        <v>1154</v>
      </c>
      <c r="E57" s="77" t="s">
        <v>1155</v>
      </c>
      <c r="F57" s="135" t="s">
        <v>1156</v>
      </c>
      <c r="G57" s="131">
        <v>5.657</v>
      </c>
      <c r="H57" s="131" t="s">
        <v>1074</v>
      </c>
      <c r="I57" s="139"/>
    </row>
    <row r="58" spans="1:9" ht="63">
      <c r="A58" s="140">
        <v>20175226033</v>
      </c>
      <c r="B58" s="135" t="s">
        <v>1075</v>
      </c>
      <c r="C58" s="135">
        <v>24.766666666666669</v>
      </c>
      <c r="D58" s="75" t="s">
        <v>1157</v>
      </c>
      <c r="E58" s="75" t="s">
        <v>1076</v>
      </c>
      <c r="F58" s="135" t="s">
        <v>1064</v>
      </c>
      <c r="G58" s="131">
        <v>3.4420000000000002</v>
      </c>
      <c r="H58" s="131" t="s">
        <v>1074</v>
      </c>
      <c r="I58" s="139"/>
    </row>
    <row r="59" spans="1:9">
      <c r="A59" s="140">
        <v>20175226023</v>
      </c>
      <c r="B59" s="135" t="s">
        <v>1077</v>
      </c>
      <c r="C59" s="135">
        <v>23.41714285714286</v>
      </c>
      <c r="D59" s="142" t="s">
        <v>1158</v>
      </c>
      <c r="E59" s="143" t="s">
        <v>1159</v>
      </c>
      <c r="F59" s="135" t="s">
        <v>1160</v>
      </c>
      <c r="G59" s="131">
        <v>3.5619999999999998</v>
      </c>
      <c r="H59" s="131" t="s">
        <v>1161</v>
      </c>
      <c r="I59" s="139"/>
    </row>
  </sheetData>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D13" sqref="D13"/>
    </sheetView>
  </sheetViews>
  <sheetFormatPr defaultColWidth="9" defaultRowHeight="15.75"/>
  <cols>
    <col min="1" max="1" width="20.625" style="11" customWidth="1"/>
    <col min="2" max="3" width="9" style="11"/>
    <col min="4" max="4" width="48.125" style="11" customWidth="1"/>
    <col min="5" max="7" width="9" style="11"/>
    <col min="8" max="8" width="14.5" style="11" customWidth="1"/>
    <col min="9" max="16384" width="9" style="11"/>
  </cols>
  <sheetData>
    <row r="1" spans="1:12" ht="39.75" customHeight="1">
      <c r="A1" s="135" t="s">
        <v>1162</v>
      </c>
      <c r="B1" s="135" t="s">
        <v>981</v>
      </c>
      <c r="C1" s="135" t="s">
        <v>1163</v>
      </c>
      <c r="D1" s="135" t="s">
        <v>982</v>
      </c>
      <c r="E1" s="135" t="s">
        <v>983</v>
      </c>
      <c r="F1" s="135" t="s">
        <v>1164</v>
      </c>
      <c r="G1" s="135" t="s">
        <v>984</v>
      </c>
      <c r="H1" s="135" t="s">
        <v>985</v>
      </c>
      <c r="I1" s="135" t="s">
        <v>986</v>
      </c>
      <c r="J1" s="135" t="s">
        <v>1165</v>
      </c>
      <c r="K1" s="135" t="s">
        <v>988</v>
      </c>
      <c r="L1" s="45" t="s">
        <v>989</v>
      </c>
    </row>
    <row r="2" spans="1:12">
      <c r="A2" s="135">
        <v>20175226001</v>
      </c>
      <c r="B2" s="135" t="s">
        <v>990</v>
      </c>
      <c r="C2" s="135">
        <v>89.857100000000003</v>
      </c>
      <c r="D2" s="135">
        <v>90.666700000000006</v>
      </c>
      <c r="E2" s="135" t="s">
        <v>991</v>
      </c>
      <c r="F2" s="135">
        <v>0</v>
      </c>
      <c r="G2" s="135"/>
      <c r="H2" s="135">
        <v>60</v>
      </c>
      <c r="I2" s="135">
        <v>8.9857142857142858</v>
      </c>
      <c r="J2" s="135">
        <v>3.5942857142857143</v>
      </c>
      <c r="K2" s="135">
        <v>18.660952380952381</v>
      </c>
      <c r="L2" s="45"/>
    </row>
    <row r="3" spans="1:12">
      <c r="A3" s="135">
        <v>20175226002</v>
      </c>
      <c r="B3" s="135" t="s">
        <v>992</v>
      </c>
      <c r="C3" s="135">
        <v>86.5</v>
      </c>
      <c r="D3" s="135">
        <v>88.4</v>
      </c>
      <c r="E3" s="135" t="s">
        <v>991</v>
      </c>
      <c r="F3" s="135">
        <v>0</v>
      </c>
      <c r="G3" s="135"/>
      <c r="H3" s="135">
        <v>60</v>
      </c>
      <c r="I3" s="135">
        <v>8.65</v>
      </c>
      <c r="J3" s="135">
        <v>3.4600000000000004</v>
      </c>
      <c r="K3" s="135">
        <v>18.3</v>
      </c>
      <c r="L3" s="45"/>
    </row>
    <row r="4" spans="1:12" s="61" customFormat="1">
      <c r="A4" s="138">
        <v>20175226004</v>
      </c>
      <c r="B4" s="138" t="s">
        <v>1132</v>
      </c>
      <c r="C4" s="138">
        <v>87.428571428571431</v>
      </c>
      <c r="D4" s="138">
        <v>88.722222222222229</v>
      </c>
      <c r="E4" s="138" t="s">
        <v>994</v>
      </c>
      <c r="F4" s="138">
        <v>24</v>
      </c>
      <c r="G4" s="138" t="s">
        <v>1166</v>
      </c>
      <c r="H4" s="138">
        <v>68</v>
      </c>
      <c r="I4" s="138">
        <v>65.542857142857144</v>
      </c>
      <c r="J4" s="138">
        <v>26.217142857142861</v>
      </c>
      <c r="K4" s="138">
        <v>51.489370000000001</v>
      </c>
      <c r="L4" s="127"/>
    </row>
    <row r="5" spans="1:12">
      <c r="A5" s="135">
        <v>20175226005</v>
      </c>
      <c r="B5" s="135" t="s">
        <v>995</v>
      </c>
      <c r="C5" s="135">
        <v>87.333333333333329</v>
      </c>
      <c r="D5" s="135">
        <v>88.86666666666666</v>
      </c>
      <c r="E5" s="135" t="s">
        <v>991</v>
      </c>
      <c r="F5" s="135">
        <v>0</v>
      </c>
      <c r="G5" s="135"/>
      <c r="H5" s="135">
        <v>63</v>
      </c>
      <c r="I5" s="135">
        <v>9.0333333333333332</v>
      </c>
      <c r="J5" s="135">
        <v>3.6133333333333333</v>
      </c>
      <c r="K5" s="135">
        <v>18.8</v>
      </c>
      <c r="L5" s="45" t="s">
        <v>996</v>
      </c>
    </row>
    <row r="6" spans="1:12">
      <c r="A6" s="138">
        <v>20175226006</v>
      </c>
      <c r="B6" s="138" t="s">
        <v>997</v>
      </c>
      <c r="C6" s="138">
        <v>86.428571428571431</v>
      </c>
      <c r="D6" s="138">
        <v>87.777777777777771</v>
      </c>
      <c r="E6" s="138" t="s">
        <v>998</v>
      </c>
      <c r="F6" s="138">
        <v>26.66</v>
      </c>
      <c r="G6" s="138"/>
      <c r="H6" s="138">
        <v>60</v>
      </c>
      <c r="I6" s="138">
        <v>61.922857142857147</v>
      </c>
      <c r="J6" s="138">
        <v>24.76914285714286</v>
      </c>
      <c r="K6" s="138">
        <v>50.21092063492064</v>
      </c>
      <c r="L6" s="127"/>
    </row>
    <row r="7" spans="1:12">
      <c r="A7" s="135">
        <v>20175226007</v>
      </c>
      <c r="B7" s="135" t="s">
        <v>1167</v>
      </c>
      <c r="C7" s="135">
        <v>88.571428571428569</v>
      </c>
      <c r="D7" s="135">
        <v>90.055555555555557</v>
      </c>
      <c r="E7" s="135" t="s">
        <v>999</v>
      </c>
      <c r="F7" s="135">
        <v>0</v>
      </c>
      <c r="G7" s="135"/>
      <c r="H7" s="135">
        <v>60</v>
      </c>
      <c r="I7" s="135">
        <v>8.8571428571428577</v>
      </c>
      <c r="J7" s="135">
        <v>3.5428571428571431</v>
      </c>
      <c r="K7" s="135">
        <v>18.548412698412701</v>
      </c>
      <c r="L7" s="45"/>
    </row>
    <row r="8" spans="1:12">
      <c r="A8" s="138">
        <v>20175226008</v>
      </c>
      <c r="B8" s="138" t="s">
        <v>1000</v>
      </c>
      <c r="C8" s="138">
        <v>85.857142857142861</v>
      </c>
      <c r="D8" s="138">
        <v>87.333333333333329</v>
      </c>
      <c r="E8" s="138" t="s">
        <v>1001</v>
      </c>
      <c r="F8" s="138">
        <v>14.5</v>
      </c>
      <c r="G8" s="138"/>
      <c r="H8" s="138">
        <v>60</v>
      </c>
      <c r="I8" s="138">
        <v>52.585714285714289</v>
      </c>
      <c r="J8" s="138">
        <v>21.034285714285716</v>
      </c>
      <c r="K8" s="138">
        <v>41.567619047619047</v>
      </c>
      <c r="L8" s="127"/>
    </row>
    <row r="9" spans="1:12">
      <c r="A9" s="135">
        <v>20175226010</v>
      </c>
      <c r="B9" s="135" t="s">
        <v>1168</v>
      </c>
      <c r="C9" s="135">
        <v>89.571428571428569</v>
      </c>
      <c r="D9" s="135">
        <v>90.555555555555557</v>
      </c>
      <c r="E9" s="135" t="s">
        <v>991</v>
      </c>
      <c r="F9" s="135">
        <v>0</v>
      </c>
      <c r="G9" s="135"/>
      <c r="H9" s="135">
        <v>60</v>
      </c>
      <c r="I9" s="135">
        <v>8.9571428571428573</v>
      </c>
      <c r="J9" s="135">
        <v>3.5828571428571432</v>
      </c>
      <c r="K9" s="135">
        <v>18.638412698412697</v>
      </c>
      <c r="L9" s="45"/>
    </row>
    <row r="10" spans="1:12">
      <c r="A10" s="135">
        <v>20175226011</v>
      </c>
      <c r="B10" s="135" t="s">
        <v>1002</v>
      </c>
      <c r="C10" s="135">
        <v>91.428571428571431</v>
      </c>
      <c r="D10" s="135">
        <v>91.666666666666671</v>
      </c>
      <c r="E10" s="135" t="s">
        <v>991</v>
      </c>
      <c r="F10" s="135">
        <v>0</v>
      </c>
      <c r="G10" s="135" t="s">
        <v>1003</v>
      </c>
      <c r="H10" s="135">
        <v>65</v>
      </c>
      <c r="I10" s="135">
        <v>9.6428571428571441</v>
      </c>
      <c r="J10" s="135">
        <v>3.9771429999999999</v>
      </c>
      <c r="K10" s="135">
        <v>19.643809999999998</v>
      </c>
      <c r="L10" s="45" t="s">
        <v>1004</v>
      </c>
    </row>
    <row r="11" spans="1:12">
      <c r="A11" s="135">
        <v>20175226012</v>
      </c>
      <c r="B11" s="135" t="s">
        <v>1169</v>
      </c>
      <c r="C11" s="135">
        <v>84.571428571428569</v>
      </c>
      <c r="D11" s="135">
        <v>84.944444444444443</v>
      </c>
      <c r="E11" s="135" t="s">
        <v>991</v>
      </c>
      <c r="F11" s="135">
        <v>0</v>
      </c>
      <c r="G11" s="135"/>
      <c r="H11" s="135">
        <v>60</v>
      </c>
      <c r="I11" s="135">
        <v>8.4571428571428573</v>
      </c>
      <c r="J11" s="135">
        <v>3.382857142857143</v>
      </c>
      <c r="K11" s="135">
        <v>17.877301587301588</v>
      </c>
      <c r="L11" s="45"/>
    </row>
    <row r="12" spans="1:12">
      <c r="A12" s="138">
        <v>20175226013</v>
      </c>
      <c r="B12" s="138" t="s">
        <v>1005</v>
      </c>
      <c r="C12" s="138">
        <v>86.833333333333329</v>
      </c>
      <c r="D12" s="138">
        <v>86.8</v>
      </c>
      <c r="E12" s="138" t="s">
        <v>1006</v>
      </c>
      <c r="F12" s="138">
        <v>13.33</v>
      </c>
      <c r="G12" s="138"/>
      <c r="H12" s="138">
        <v>60</v>
      </c>
      <c r="I12" s="138">
        <v>35.347333333333339</v>
      </c>
      <c r="J12" s="138">
        <v>14.138933333333336</v>
      </c>
      <c r="K12" s="138">
        <v>34.150933333333334</v>
      </c>
      <c r="L12" s="127"/>
    </row>
    <row r="13" spans="1:12">
      <c r="A13" s="135">
        <v>20175226014</v>
      </c>
      <c r="B13" s="135" t="s">
        <v>1007</v>
      </c>
      <c r="C13" s="135">
        <v>88.333333333333329</v>
      </c>
      <c r="D13" s="135">
        <v>88.6</v>
      </c>
      <c r="E13" s="135" t="s">
        <v>991</v>
      </c>
      <c r="F13" s="135">
        <v>0</v>
      </c>
      <c r="G13" s="135" t="s">
        <v>1008</v>
      </c>
      <c r="H13" s="135">
        <v>65</v>
      </c>
      <c r="I13" s="135">
        <v>9.3333333333333339</v>
      </c>
      <c r="J13" s="135">
        <v>3.7333333333333338</v>
      </c>
      <c r="K13" s="135">
        <v>19.093299999999999</v>
      </c>
      <c r="L13" s="45"/>
    </row>
    <row r="14" spans="1:12">
      <c r="A14" s="135">
        <v>20175226015</v>
      </c>
      <c r="B14" s="135" t="s">
        <v>1009</v>
      </c>
      <c r="C14" s="135">
        <v>89</v>
      </c>
      <c r="D14" s="135">
        <v>89.055555555555557</v>
      </c>
      <c r="E14" s="135" t="s">
        <v>1170</v>
      </c>
      <c r="F14" s="135">
        <v>0</v>
      </c>
      <c r="G14" s="135" t="s">
        <v>1010</v>
      </c>
      <c r="H14" s="135">
        <v>65</v>
      </c>
      <c r="I14" s="135">
        <v>9.4</v>
      </c>
      <c r="J14" s="135">
        <v>3.7600000000000002</v>
      </c>
      <c r="K14" s="135">
        <v>19.165559999999999</v>
      </c>
      <c r="L14" s="45"/>
    </row>
    <row r="15" spans="1:12">
      <c r="A15" s="135">
        <v>20175226016</v>
      </c>
      <c r="B15" s="135" t="s">
        <v>1098</v>
      </c>
      <c r="C15" s="135">
        <v>85.833333333333329</v>
      </c>
      <c r="D15" s="135">
        <v>83.4</v>
      </c>
      <c r="E15" s="135" t="s">
        <v>999</v>
      </c>
      <c r="F15" s="135">
        <v>0</v>
      </c>
      <c r="G15" s="135"/>
      <c r="H15" s="135">
        <v>60</v>
      </c>
      <c r="I15" s="135">
        <v>8.5833333333333339</v>
      </c>
      <c r="J15" s="135">
        <v>3.4333333333333336</v>
      </c>
      <c r="K15" s="135">
        <v>17.773333333333333</v>
      </c>
      <c r="L15" s="45"/>
    </row>
    <row r="16" spans="1:12">
      <c r="A16" s="138">
        <v>20175226017</v>
      </c>
      <c r="B16" s="138" t="s">
        <v>1011</v>
      </c>
      <c r="C16" s="138">
        <v>85.714285714285708</v>
      </c>
      <c r="D16" s="138">
        <v>86.388888888888886</v>
      </c>
      <c r="E16" s="138" t="s">
        <v>1012</v>
      </c>
      <c r="F16" s="138">
        <v>20</v>
      </c>
      <c r="G16" s="138" t="s">
        <v>1171</v>
      </c>
      <c r="H16" s="138">
        <v>81</v>
      </c>
      <c r="I16" s="138">
        <v>50.671428571428571</v>
      </c>
      <c r="J16" s="138">
        <v>20.26857142857143</v>
      </c>
      <c r="K16" s="138">
        <v>45.007460000000002</v>
      </c>
      <c r="L16" s="127" t="s">
        <v>1172</v>
      </c>
    </row>
    <row r="17" spans="1:12">
      <c r="A17" s="135">
        <v>20175226018</v>
      </c>
      <c r="B17" s="135" t="s">
        <v>1013</v>
      </c>
      <c r="C17" s="135">
        <v>81.142857142857139</v>
      </c>
      <c r="D17" s="135">
        <v>82.8</v>
      </c>
      <c r="E17" s="135" t="s">
        <v>991</v>
      </c>
      <c r="F17" s="135">
        <v>0</v>
      </c>
      <c r="G17" s="135"/>
      <c r="H17" s="135">
        <v>60</v>
      </c>
      <c r="I17" s="135">
        <v>8.1142857142857139</v>
      </c>
      <c r="J17" s="135">
        <v>3.2457142857142856</v>
      </c>
      <c r="K17" s="135">
        <v>17.525714285714287</v>
      </c>
      <c r="L17" s="45"/>
    </row>
    <row r="18" spans="1:12">
      <c r="A18" s="135">
        <v>20175226019</v>
      </c>
      <c r="B18" s="135" t="s">
        <v>1173</v>
      </c>
      <c r="C18" s="135">
        <v>87.833333333333329</v>
      </c>
      <c r="D18" s="135">
        <v>88</v>
      </c>
      <c r="E18" s="135" t="s">
        <v>991</v>
      </c>
      <c r="F18" s="135">
        <v>0</v>
      </c>
      <c r="G18" s="135"/>
      <c r="H18" s="135">
        <v>60</v>
      </c>
      <c r="I18" s="135">
        <v>8.7833333333333332</v>
      </c>
      <c r="J18" s="135">
        <v>3.5133333333333336</v>
      </c>
      <c r="K18" s="135">
        <v>18.313333333333333</v>
      </c>
      <c r="L18" s="45"/>
    </row>
    <row r="19" spans="1:12">
      <c r="A19" s="135">
        <v>20175226020</v>
      </c>
      <c r="B19" s="135" t="s">
        <v>1104</v>
      </c>
      <c r="C19" s="135">
        <v>85</v>
      </c>
      <c r="D19" s="135">
        <v>85.733333333333334</v>
      </c>
      <c r="E19" s="135" t="s">
        <v>991</v>
      </c>
      <c r="F19" s="135">
        <v>0</v>
      </c>
      <c r="G19" s="135"/>
      <c r="H19" s="135">
        <v>60</v>
      </c>
      <c r="I19" s="135">
        <v>8.5</v>
      </c>
      <c r="J19" s="135">
        <v>3.4000000000000004</v>
      </c>
      <c r="K19" s="135">
        <v>17.973333333333336</v>
      </c>
      <c r="L19" s="45"/>
    </row>
    <row r="20" spans="1:12">
      <c r="A20" s="135">
        <v>20175226021</v>
      </c>
      <c r="B20" s="135" t="s">
        <v>1016</v>
      </c>
      <c r="C20" s="135">
        <v>90</v>
      </c>
      <c r="D20" s="135">
        <v>90.466666666666669</v>
      </c>
      <c r="E20" s="135" t="s">
        <v>991</v>
      </c>
      <c r="F20" s="135">
        <v>0</v>
      </c>
      <c r="G20" s="135"/>
      <c r="H20" s="135">
        <v>60</v>
      </c>
      <c r="I20" s="135">
        <v>9</v>
      </c>
      <c r="J20" s="135">
        <v>3.6</v>
      </c>
      <c r="K20" s="135">
        <v>18.646666666666668</v>
      </c>
      <c r="L20" s="45"/>
    </row>
    <row r="21" spans="1:12">
      <c r="A21" s="135">
        <v>20175226022</v>
      </c>
      <c r="B21" s="135" t="s">
        <v>1174</v>
      </c>
      <c r="C21" s="135">
        <v>87</v>
      </c>
      <c r="D21" s="135">
        <v>88</v>
      </c>
      <c r="E21" s="135" t="s">
        <v>991</v>
      </c>
      <c r="F21" s="135">
        <v>0</v>
      </c>
      <c r="G21" s="135"/>
      <c r="H21" s="135">
        <v>60</v>
      </c>
      <c r="I21" s="135">
        <v>8.7000000000000011</v>
      </c>
      <c r="J21" s="135">
        <v>3.4800000000000004</v>
      </c>
      <c r="K21" s="135">
        <v>18.28</v>
      </c>
      <c r="L21" s="45"/>
    </row>
    <row r="22" spans="1:12">
      <c r="A22" s="138">
        <v>20175226023</v>
      </c>
      <c r="B22" s="138" t="s">
        <v>1106</v>
      </c>
      <c r="C22" s="138">
        <v>90.428571428571431</v>
      </c>
      <c r="D22" s="138">
        <v>90</v>
      </c>
      <c r="E22" s="138" t="s">
        <v>1018</v>
      </c>
      <c r="F22" s="138">
        <v>4</v>
      </c>
      <c r="G22" s="138"/>
      <c r="H22" s="138">
        <v>60</v>
      </c>
      <c r="I22" s="138">
        <v>17.042857142857144</v>
      </c>
      <c r="J22" s="138">
        <v>6.8171428571428585</v>
      </c>
      <c r="K22" s="138">
        <v>23.41714285714286</v>
      </c>
      <c r="L22" s="127"/>
    </row>
    <row r="23" spans="1:12">
      <c r="A23" s="138">
        <v>20175226024</v>
      </c>
      <c r="B23" s="138" t="s">
        <v>1019</v>
      </c>
      <c r="C23" s="138">
        <v>88.428571428571431</v>
      </c>
      <c r="D23" s="138">
        <v>90.222222222222229</v>
      </c>
      <c r="E23" s="138" t="s">
        <v>1020</v>
      </c>
      <c r="F23" s="138">
        <v>24</v>
      </c>
      <c r="G23" s="138"/>
      <c r="H23" s="138">
        <v>60</v>
      </c>
      <c r="I23" s="138">
        <v>56.842857142857142</v>
      </c>
      <c r="J23" s="138">
        <v>22.737142857142857</v>
      </c>
      <c r="K23" s="138">
        <v>47.359365079365084</v>
      </c>
      <c r="L23" s="127"/>
    </row>
    <row r="24" spans="1:12">
      <c r="A24" s="135">
        <v>20175226025</v>
      </c>
      <c r="B24" s="135" t="s">
        <v>1175</v>
      </c>
      <c r="C24" s="135">
        <v>85.333333333333329</v>
      </c>
      <c r="D24" s="135">
        <v>86.933333333333337</v>
      </c>
      <c r="E24" s="135" t="s">
        <v>1035</v>
      </c>
      <c r="F24" s="135">
        <v>0</v>
      </c>
      <c r="G24" s="135" t="s">
        <v>1021</v>
      </c>
      <c r="H24" s="135">
        <v>65</v>
      </c>
      <c r="I24" s="135">
        <v>9.0333333333333332</v>
      </c>
      <c r="J24" s="135">
        <v>3.6133333333333333</v>
      </c>
      <c r="K24" s="135">
        <v>18.80667</v>
      </c>
      <c r="L24" s="45"/>
    </row>
    <row r="25" spans="1:12">
      <c r="A25" s="135">
        <v>20175226026</v>
      </c>
      <c r="B25" s="135" t="s">
        <v>1022</v>
      </c>
      <c r="C25" s="135">
        <v>87.666666666666671</v>
      </c>
      <c r="D25" s="135">
        <v>89</v>
      </c>
      <c r="E25" s="135" t="s">
        <v>1035</v>
      </c>
      <c r="F25" s="135">
        <v>0</v>
      </c>
      <c r="G25" s="135"/>
      <c r="H25" s="135">
        <v>60</v>
      </c>
      <c r="I25" s="135">
        <v>8.7666666666666675</v>
      </c>
      <c r="J25" s="135">
        <v>3.5066666666666673</v>
      </c>
      <c r="K25" s="135">
        <v>18.406666666666666</v>
      </c>
      <c r="L25" s="45"/>
    </row>
    <row r="26" spans="1:12">
      <c r="A26" s="135">
        <v>20175226027</v>
      </c>
      <c r="B26" s="135" t="s">
        <v>1023</v>
      </c>
      <c r="C26" s="135">
        <v>89.666666666666671</v>
      </c>
      <c r="D26" s="135">
        <v>90.466666666666669</v>
      </c>
      <c r="E26" s="135" t="s">
        <v>991</v>
      </c>
      <c r="F26" s="135">
        <v>0</v>
      </c>
      <c r="G26" s="135"/>
      <c r="H26" s="135">
        <v>60</v>
      </c>
      <c r="I26" s="135">
        <v>8.9666666666666668</v>
      </c>
      <c r="J26" s="135">
        <v>3.5866666666666669</v>
      </c>
      <c r="K26" s="135">
        <v>18.633333333333333</v>
      </c>
      <c r="L26" s="45"/>
    </row>
    <row r="27" spans="1:12">
      <c r="A27" s="135">
        <v>20175226028</v>
      </c>
      <c r="B27" s="135" t="s">
        <v>1024</v>
      </c>
      <c r="C27" s="135">
        <v>86.142857142857139</v>
      </c>
      <c r="D27" s="135">
        <v>86.888888888888886</v>
      </c>
      <c r="E27" s="135" t="s">
        <v>991</v>
      </c>
      <c r="F27" s="135">
        <v>0</v>
      </c>
      <c r="G27" s="135"/>
      <c r="H27" s="135">
        <v>60</v>
      </c>
      <c r="I27" s="135">
        <v>8.6142857142857139</v>
      </c>
      <c r="J27" s="135">
        <v>3.4457142857142857</v>
      </c>
      <c r="K27" s="135">
        <v>18.134603174603175</v>
      </c>
      <c r="L27" s="45"/>
    </row>
    <row r="28" spans="1:12">
      <c r="A28" s="135">
        <v>20175226029</v>
      </c>
      <c r="B28" s="135" t="s">
        <v>1176</v>
      </c>
      <c r="C28" s="135">
        <v>90.333333333333329</v>
      </c>
      <c r="D28" s="135">
        <v>91.533333333333331</v>
      </c>
      <c r="E28" s="135" t="s">
        <v>991</v>
      </c>
      <c r="F28" s="135">
        <v>0</v>
      </c>
      <c r="G28" s="135"/>
      <c r="H28" s="135">
        <v>60</v>
      </c>
      <c r="I28" s="135">
        <v>9.0333333333333332</v>
      </c>
      <c r="J28" s="135">
        <v>3.6133333333333333</v>
      </c>
      <c r="K28" s="135">
        <v>18.766633333333331</v>
      </c>
      <c r="L28" s="45"/>
    </row>
    <row r="29" spans="1:12">
      <c r="A29" s="135">
        <v>20175226030</v>
      </c>
      <c r="B29" s="135" t="s">
        <v>1177</v>
      </c>
      <c r="C29" s="135">
        <v>83.333333333333329</v>
      </c>
      <c r="D29" s="135">
        <v>83.666666666666671</v>
      </c>
      <c r="E29" s="135" t="s">
        <v>991</v>
      </c>
      <c r="F29" s="135">
        <v>0</v>
      </c>
      <c r="G29" s="135"/>
      <c r="H29" s="135">
        <v>60</v>
      </c>
      <c r="I29" s="135">
        <v>8.3333333333333339</v>
      </c>
      <c r="J29" s="135">
        <v>3.3333333333333339</v>
      </c>
      <c r="K29" s="135">
        <v>17.700000000000003</v>
      </c>
      <c r="L29" s="45"/>
    </row>
    <row r="30" spans="1:12">
      <c r="A30" s="138">
        <v>20175226031</v>
      </c>
      <c r="B30" s="138" t="s">
        <v>1178</v>
      </c>
      <c r="C30" s="138">
        <v>89.142857142857139</v>
      </c>
      <c r="D30" s="138">
        <v>90.333333333333329</v>
      </c>
      <c r="E30" s="138" t="s">
        <v>1027</v>
      </c>
      <c r="F30" s="138">
        <v>8</v>
      </c>
      <c r="G30" s="138"/>
      <c r="H30" s="138">
        <v>60</v>
      </c>
      <c r="I30" s="138">
        <v>24.914285714285715</v>
      </c>
      <c r="J30" s="138">
        <v>9.9657142857142862</v>
      </c>
      <c r="K30" s="138">
        <v>28.199047619047619</v>
      </c>
      <c r="L30" s="127"/>
    </row>
    <row r="31" spans="1:12">
      <c r="A31" s="135">
        <v>20175226032</v>
      </c>
      <c r="B31" s="135" t="s">
        <v>1028</v>
      </c>
      <c r="C31" s="135">
        <v>88.222222222222229</v>
      </c>
      <c r="D31" s="135">
        <v>88.352941176470594</v>
      </c>
      <c r="E31" s="135" t="s">
        <v>1035</v>
      </c>
      <c r="F31" s="135">
        <v>0</v>
      </c>
      <c r="G31" s="135"/>
      <c r="H31" s="135">
        <v>60</v>
      </c>
      <c r="I31" s="135">
        <v>8.8222222222222229</v>
      </c>
      <c r="J31" s="135">
        <v>3.5288888888888894</v>
      </c>
      <c r="K31" s="135">
        <v>18.364183006535949</v>
      </c>
      <c r="L31" s="45"/>
    </row>
    <row r="32" spans="1:12">
      <c r="A32" s="138">
        <v>20175226033</v>
      </c>
      <c r="B32" s="138" t="s">
        <v>1029</v>
      </c>
      <c r="C32" s="138">
        <v>87</v>
      </c>
      <c r="D32" s="138">
        <v>87.666666666666671</v>
      </c>
      <c r="E32" s="138" t="s">
        <v>1030</v>
      </c>
      <c r="F32" s="138">
        <v>0</v>
      </c>
      <c r="G32" s="138"/>
      <c r="H32" s="138">
        <v>60</v>
      </c>
      <c r="I32" s="138">
        <v>25.000000000000004</v>
      </c>
      <c r="J32" s="138">
        <v>10.000000000000002</v>
      </c>
      <c r="K32" s="138">
        <v>24.766666666666669</v>
      </c>
      <c r="L32" s="127" t="s">
        <v>1031</v>
      </c>
    </row>
    <row r="33" spans="1:12">
      <c r="A33" s="135">
        <v>20175226034</v>
      </c>
      <c r="B33" s="135" t="s">
        <v>1116</v>
      </c>
      <c r="C33" s="135">
        <v>85.333333333333329</v>
      </c>
      <c r="D33" s="135">
        <v>86.6</v>
      </c>
      <c r="E33" s="135" t="s">
        <v>991</v>
      </c>
      <c r="F33" s="135">
        <v>0</v>
      </c>
      <c r="G33" s="135"/>
      <c r="H33" s="135">
        <v>60</v>
      </c>
      <c r="I33" s="135">
        <v>8.5333333333333332</v>
      </c>
      <c r="J33" s="135">
        <v>3.4133333333333336</v>
      </c>
      <c r="K33" s="135">
        <v>18.073333333333334</v>
      </c>
      <c r="L33" s="45"/>
    </row>
    <row r="34" spans="1:12">
      <c r="A34" s="135">
        <v>20175226035</v>
      </c>
      <c r="B34" s="135" t="s">
        <v>1179</v>
      </c>
      <c r="C34" s="135">
        <v>88.166666666666671</v>
      </c>
      <c r="D34" s="135">
        <v>90.266666666666666</v>
      </c>
      <c r="E34" s="135" t="s">
        <v>1035</v>
      </c>
      <c r="F34" s="135">
        <v>0</v>
      </c>
      <c r="G34" s="135"/>
      <c r="H34" s="135">
        <v>60</v>
      </c>
      <c r="I34" s="135">
        <v>8.8166666666666682</v>
      </c>
      <c r="J34" s="135">
        <v>3.5266666666666673</v>
      </c>
      <c r="K34" s="135">
        <v>18.553333333333335</v>
      </c>
      <c r="L34" s="45"/>
    </row>
    <row r="35" spans="1:12">
      <c r="A35" s="135">
        <v>20175226036</v>
      </c>
      <c r="B35" s="135" t="s">
        <v>1032</v>
      </c>
      <c r="C35" s="135">
        <v>88</v>
      </c>
      <c r="D35" s="135">
        <v>88.388888888888886</v>
      </c>
      <c r="E35" s="135" t="s">
        <v>1170</v>
      </c>
      <c r="F35" s="135">
        <v>0</v>
      </c>
      <c r="G35" s="135"/>
      <c r="H35" s="135">
        <v>60</v>
      </c>
      <c r="I35" s="135">
        <v>8.8000000000000007</v>
      </c>
      <c r="J35" s="135">
        <v>3.5200000000000005</v>
      </c>
      <c r="K35" s="135">
        <v>18.358888888888888</v>
      </c>
      <c r="L35" s="45"/>
    </row>
    <row r="36" spans="1:12">
      <c r="A36" s="135">
        <v>20175226037</v>
      </c>
      <c r="B36" s="135" t="s">
        <v>1033</v>
      </c>
      <c r="C36" s="135">
        <v>86.333333333333329</v>
      </c>
      <c r="D36" s="135">
        <v>87.4</v>
      </c>
      <c r="E36" s="135" t="s">
        <v>991</v>
      </c>
      <c r="F36" s="135">
        <v>0</v>
      </c>
      <c r="G36" s="135" t="s">
        <v>1034</v>
      </c>
      <c r="H36" s="135">
        <v>70</v>
      </c>
      <c r="I36" s="135">
        <v>9.6333333333333329</v>
      </c>
      <c r="J36" s="135">
        <v>3.8533333333333335</v>
      </c>
      <c r="K36" s="135">
        <v>19.593333333333334</v>
      </c>
      <c r="L36" s="45"/>
    </row>
    <row r="37" spans="1:12">
      <c r="A37" s="135">
        <v>20175226038</v>
      </c>
      <c r="B37" s="135" t="s">
        <v>1180</v>
      </c>
      <c r="C37" s="135">
        <v>84.142857142857139</v>
      </c>
      <c r="D37" s="135">
        <v>85.555555555555557</v>
      </c>
      <c r="E37" s="135" t="s">
        <v>1170</v>
      </c>
      <c r="F37" s="135">
        <v>0</v>
      </c>
      <c r="G37" s="135"/>
      <c r="H37" s="135">
        <v>60</v>
      </c>
      <c r="I37" s="135">
        <v>8.4142857142857146</v>
      </c>
      <c r="J37" s="135">
        <v>3.3657142857142861</v>
      </c>
      <c r="K37" s="135">
        <v>17.92126984126984</v>
      </c>
      <c r="L37" s="45"/>
    </row>
    <row r="38" spans="1:12">
      <c r="A38" s="135">
        <v>20175226039</v>
      </c>
      <c r="B38" s="135" t="s">
        <v>1121</v>
      </c>
      <c r="C38" s="135">
        <v>91.285714285714292</v>
      </c>
      <c r="D38" s="135">
        <v>91.055555555555557</v>
      </c>
      <c r="E38" s="135" t="s">
        <v>1170</v>
      </c>
      <c r="F38" s="135">
        <v>0</v>
      </c>
      <c r="G38" s="135"/>
      <c r="H38" s="135">
        <v>63</v>
      </c>
      <c r="I38" s="135">
        <v>9.4285714285714306</v>
      </c>
      <c r="J38" s="135">
        <v>3.7714285714285722</v>
      </c>
      <c r="K38" s="135">
        <v>19.1768</v>
      </c>
      <c r="L38" s="45" t="s">
        <v>1036</v>
      </c>
    </row>
    <row r="39" spans="1:12">
      <c r="A39" s="138">
        <v>20175226040</v>
      </c>
      <c r="B39" s="138" t="s">
        <v>1181</v>
      </c>
      <c r="C39" s="138">
        <v>84.5</v>
      </c>
      <c r="D39" s="138">
        <v>85.2</v>
      </c>
      <c r="E39" s="138" t="s">
        <v>1182</v>
      </c>
      <c r="F39" s="138">
        <v>13</v>
      </c>
      <c r="G39" s="138" t="s">
        <v>1038</v>
      </c>
      <c r="H39" s="138">
        <v>71</v>
      </c>
      <c r="I39" s="138">
        <v>69.55</v>
      </c>
      <c r="J39" s="138">
        <v>27.82</v>
      </c>
      <c r="K39" s="138">
        <v>48.64</v>
      </c>
      <c r="L39" s="127" t="s">
        <v>1183</v>
      </c>
    </row>
    <row r="40" spans="1:12">
      <c r="A40" s="135">
        <v>20175226041</v>
      </c>
      <c r="B40" s="135" t="s">
        <v>1184</v>
      </c>
      <c r="C40" s="135">
        <v>87.444444444444443</v>
      </c>
      <c r="D40" s="135">
        <v>88.625</v>
      </c>
      <c r="E40" s="135" t="s">
        <v>999</v>
      </c>
      <c r="F40" s="135">
        <v>0</v>
      </c>
      <c r="G40" s="135" t="s">
        <v>932</v>
      </c>
      <c r="H40" s="135">
        <v>60</v>
      </c>
      <c r="I40" s="135">
        <v>8.7444444444444454</v>
      </c>
      <c r="J40" s="135">
        <v>3.4977777777777783</v>
      </c>
      <c r="K40" s="135">
        <v>18.360277777777778</v>
      </c>
      <c r="L40" s="45"/>
    </row>
    <row r="41" spans="1:12">
      <c r="A41" s="138">
        <v>20175226042</v>
      </c>
      <c r="B41" s="138" t="s">
        <v>1185</v>
      </c>
      <c r="C41" s="138">
        <v>89.333333333333329</v>
      </c>
      <c r="D41" s="138">
        <v>89.75</v>
      </c>
      <c r="E41" s="138" t="s">
        <v>1041</v>
      </c>
      <c r="F41" s="138">
        <v>10</v>
      </c>
      <c r="G41" s="138"/>
      <c r="H41" s="138">
        <v>60</v>
      </c>
      <c r="I41" s="138">
        <v>32.933333333333337</v>
      </c>
      <c r="J41" s="138">
        <v>13.173333333333336</v>
      </c>
      <c r="K41" s="138">
        <v>32.148333333333341</v>
      </c>
      <c r="L41" s="127" t="s">
        <v>1042</v>
      </c>
    </row>
    <row r="42" spans="1:12">
      <c r="A42" s="135">
        <v>20175226043</v>
      </c>
      <c r="B42" s="135" t="s">
        <v>1186</v>
      </c>
      <c r="C42" s="135">
        <v>84.666666666666671</v>
      </c>
      <c r="D42" s="135">
        <v>84.166666666666671</v>
      </c>
      <c r="E42" s="135" t="s">
        <v>991</v>
      </c>
      <c r="F42" s="135">
        <v>0</v>
      </c>
      <c r="G42" s="135"/>
      <c r="H42" s="135">
        <v>60</v>
      </c>
      <c r="I42" s="135">
        <v>8.4666666666666668</v>
      </c>
      <c r="J42" s="135">
        <v>3.3866666666666667</v>
      </c>
      <c r="K42" s="135">
        <v>17.803333333333335</v>
      </c>
      <c r="L42" s="45"/>
    </row>
    <row r="43" spans="1:12">
      <c r="A43" s="135">
        <v>20175226044</v>
      </c>
      <c r="B43" s="135" t="s">
        <v>1043</v>
      </c>
      <c r="C43" s="135">
        <v>84.111111111111114</v>
      </c>
      <c r="D43" s="135">
        <v>83.708333333333329</v>
      </c>
      <c r="E43" s="135" t="s">
        <v>1187</v>
      </c>
      <c r="F43" s="135">
        <v>0</v>
      </c>
      <c r="G43" s="135"/>
      <c r="H43" s="135">
        <v>60</v>
      </c>
      <c r="I43" s="135">
        <v>8.4111111111111114</v>
      </c>
      <c r="J43" s="135">
        <v>3.3644444444444446</v>
      </c>
      <c r="K43" s="135">
        <v>17.735277777777778</v>
      </c>
      <c r="L43" s="45"/>
    </row>
    <row r="44" spans="1:12">
      <c r="A44" s="135">
        <v>20175226045</v>
      </c>
      <c r="B44" s="135" t="s">
        <v>1188</v>
      </c>
      <c r="C44" s="135">
        <v>87.833333333333329</v>
      </c>
      <c r="D44" s="135">
        <v>89.2</v>
      </c>
      <c r="E44" s="135" t="s">
        <v>991</v>
      </c>
      <c r="F44" s="135">
        <v>0</v>
      </c>
      <c r="G44" s="135"/>
      <c r="H44" s="135">
        <v>60</v>
      </c>
      <c r="I44" s="135">
        <v>8.7833333333333332</v>
      </c>
      <c r="J44" s="135">
        <v>3.5133333333333336</v>
      </c>
      <c r="K44" s="135">
        <v>18.433333333333334</v>
      </c>
      <c r="L44" s="45"/>
    </row>
    <row r="48" spans="1:12">
      <c r="A48" s="135" t="s">
        <v>980</v>
      </c>
      <c r="B48" s="135" t="s">
        <v>981</v>
      </c>
      <c r="C48" s="135" t="s">
        <v>1189</v>
      </c>
      <c r="D48" s="135" t="s">
        <v>1044</v>
      </c>
      <c r="E48" s="131" t="s">
        <v>1190</v>
      </c>
      <c r="F48" s="135" t="s">
        <v>1045</v>
      </c>
      <c r="G48" s="131" t="s">
        <v>1191</v>
      </c>
      <c r="H48" s="131" t="s">
        <v>1046</v>
      </c>
      <c r="I48" s="139"/>
    </row>
    <row r="49" spans="1:9" ht="63">
      <c r="A49" s="140">
        <v>20175226004</v>
      </c>
      <c r="B49" s="135" t="s">
        <v>1192</v>
      </c>
      <c r="C49" s="135">
        <v>51.489370000000001</v>
      </c>
      <c r="D49" s="141" t="s">
        <v>1133</v>
      </c>
      <c r="E49" s="77" t="s">
        <v>1047</v>
      </c>
      <c r="F49" s="135" t="s">
        <v>1193</v>
      </c>
      <c r="G49" s="131">
        <v>15.621</v>
      </c>
      <c r="H49" s="131" t="s">
        <v>1194</v>
      </c>
      <c r="I49" s="139"/>
    </row>
    <row r="50" spans="1:9">
      <c r="A50" s="140" t="s">
        <v>1195</v>
      </c>
      <c r="B50" s="135" t="s">
        <v>1048</v>
      </c>
      <c r="C50" s="135">
        <v>50.21092063492064</v>
      </c>
      <c r="D50" s="88" t="s">
        <v>1049</v>
      </c>
      <c r="E50" s="77" t="s">
        <v>1196</v>
      </c>
      <c r="F50" s="135" t="s">
        <v>1197</v>
      </c>
      <c r="G50" s="131">
        <v>3.8</v>
      </c>
      <c r="H50" s="131" t="s">
        <v>1198</v>
      </c>
      <c r="I50" s="139"/>
    </row>
    <row r="51" spans="1:9" ht="94.5">
      <c r="A51" s="140">
        <v>20175226040</v>
      </c>
      <c r="B51" s="135" t="s">
        <v>1052</v>
      </c>
      <c r="C51" s="135">
        <v>48.64</v>
      </c>
      <c r="D51" s="75" t="s">
        <v>1199</v>
      </c>
      <c r="E51" s="75" t="s">
        <v>1200</v>
      </c>
      <c r="F51" s="136" t="s">
        <v>1139</v>
      </c>
      <c r="G51" s="78" t="s">
        <v>1201</v>
      </c>
      <c r="H51" s="78" t="s">
        <v>1202</v>
      </c>
      <c r="I51" s="139"/>
    </row>
    <row r="52" spans="1:9">
      <c r="A52" s="140">
        <v>20175226024</v>
      </c>
      <c r="B52" s="135" t="s">
        <v>1056</v>
      </c>
      <c r="C52" s="135">
        <v>47.359365079365084</v>
      </c>
      <c r="D52" s="77" t="s">
        <v>1057</v>
      </c>
      <c r="E52" s="77" t="s">
        <v>1203</v>
      </c>
      <c r="F52" s="135" t="s">
        <v>1204</v>
      </c>
      <c r="G52" s="131">
        <v>11.878</v>
      </c>
      <c r="H52" s="131" t="s">
        <v>1059</v>
      </c>
      <c r="I52" s="139"/>
    </row>
    <row r="53" spans="1:9" ht="94.5">
      <c r="A53" s="140">
        <v>20175226017</v>
      </c>
      <c r="B53" s="135" t="s">
        <v>1060</v>
      </c>
      <c r="C53" s="135">
        <v>45.007460000000002</v>
      </c>
      <c r="D53" s="75" t="s">
        <v>1205</v>
      </c>
      <c r="E53" s="75" t="s">
        <v>1206</v>
      </c>
      <c r="F53" s="136" t="s">
        <v>1207</v>
      </c>
      <c r="G53" s="78" t="s">
        <v>1061</v>
      </c>
      <c r="H53" s="78" t="s">
        <v>1208</v>
      </c>
      <c r="I53" s="139"/>
    </row>
    <row r="54" spans="1:9" ht="47.25">
      <c r="A54" s="140">
        <v>20175226008</v>
      </c>
      <c r="B54" s="135" t="s">
        <v>1062</v>
      </c>
      <c r="C54" s="135">
        <v>41.567619047619047</v>
      </c>
      <c r="D54" s="75" t="s">
        <v>1146</v>
      </c>
      <c r="E54" s="77" t="s">
        <v>1063</v>
      </c>
      <c r="F54" s="135" t="s">
        <v>1209</v>
      </c>
      <c r="G54" s="131">
        <v>4.0999999999999996</v>
      </c>
      <c r="H54" s="131" t="s">
        <v>1210</v>
      </c>
      <c r="I54" s="139"/>
    </row>
    <row r="55" spans="1:9">
      <c r="A55" s="140">
        <v>20175226013</v>
      </c>
      <c r="B55" s="135" t="s">
        <v>1065</v>
      </c>
      <c r="C55" s="135">
        <v>34.150933333333334</v>
      </c>
      <c r="D55" s="88" t="s">
        <v>1066</v>
      </c>
      <c r="E55" s="77" t="s">
        <v>1067</v>
      </c>
      <c r="F55" s="135" t="s">
        <v>1204</v>
      </c>
      <c r="G55" s="131">
        <v>4.8330000000000002</v>
      </c>
      <c r="H55" s="131" t="s">
        <v>1051</v>
      </c>
      <c r="I55" s="139"/>
    </row>
    <row r="56" spans="1:9">
      <c r="A56" s="140">
        <v>20175226042</v>
      </c>
      <c r="B56" s="135" t="s">
        <v>1068</v>
      </c>
      <c r="C56" s="135">
        <v>32.148333333333341</v>
      </c>
      <c r="D56" s="130" t="s">
        <v>1069</v>
      </c>
      <c r="E56" s="131" t="s">
        <v>1070</v>
      </c>
      <c r="F56" s="135" t="s">
        <v>1071</v>
      </c>
      <c r="G56" s="131" t="s">
        <v>1211</v>
      </c>
      <c r="H56" s="131" t="s">
        <v>1072</v>
      </c>
      <c r="I56" s="139"/>
    </row>
    <row r="57" spans="1:9" ht="47.25">
      <c r="A57" s="140">
        <v>20175226031</v>
      </c>
      <c r="B57" s="135" t="s">
        <v>1073</v>
      </c>
      <c r="C57" s="135">
        <v>28.199047619047619</v>
      </c>
      <c r="D57" s="75" t="s">
        <v>1212</v>
      </c>
      <c r="E57" s="77" t="s">
        <v>1213</v>
      </c>
      <c r="F57" s="135" t="s">
        <v>1058</v>
      </c>
      <c r="G57" s="131">
        <v>5.657</v>
      </c>
      <c r="H57" s="131" t="s">
        <v>1214</v>
      </c>
      <c r="I57" s="139"/>
    </row>
    <row r="58" spans="1:9" ht="63">
      <c r="A58" s="140">
        <v>20175226033</v>
      </c>
      <c r="B58" s="135" t="s">
        <v>1075</v>
      </c>
      <c r="C58" s="135">
        <v>24.766666666666669</v>
      </c>
      <c r="D58" s="75" t="s">
        <v>1215</v>
      </c>
      <c r="E58" s="75" t="s">
        <v>1076</v>
      </c>
      <c r="F58" s="135" t="s">
        <v>1064</v>
      </c>
      <c r="G58" s="131">
        <v>3.4420000000000002</v>
      </c>
      <c r="H58" s="131" t="s">
        <v>1074</v>
      </c>
      <c r="I58" s="139"/>
    </row>
    <row r="59" spans="1:9">
      <c r="A59" s="140">
        <v>20175226023</v>
      </c>
      <c r="B59" s="135" t="s">
        <v>1077</v>
      </c>
      <c r="C59" s="135">
        <v>23.41714285714286</v>
      </c>
      <c r="D59" s="142" t="s">
        <v>1078</v>
      </c>
      <c r="E59" s="143" t="s">
        <v>1079</v>
      </c>
      <c r="F59" s="135" t="s">
        <v>1064</v>
      </c>
      <c r="G59" s="131">
        <v>3.5619999999999998</v>
      </c>
      <c r="H59" s="131" t="s">
        <v>1080</v>
      </c>
      <c r="I59" s="139"/>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17博士加分明细</vt:lpstr>
      <vt:lpstr>18博士加分明细</vt:lpstr>
      <vt:lpstr>18药学加分明细</vt:lpstr>
      <vt:lpstr>18药理加分明细</vt:lpstr>
      <vt:lpstr>18专硕加分明细</vt:lpstr>
      <vt:lpstr>17药学加分明细</vt:lpstr>
      <vt:lpstr>17药理</vt:lpstr>
      <vt:lpstr>17专硕1</vt:lpstr>
      <vt:lpstr>17专硕2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dc:creator>
  <cp:lastModifiedBy>HR</cp:lastModifiedBy>
  <dcterms:created xsi:type="dcterms:W3CDTF">2019-11-01T01:05:23Z</dcterms:created>
  <dcterms:modified xsi:type="dcterms:W3CDTF">2019-11-01T07:34:56Z</dcterms:modified>
</cp:coreProperties>
</file>